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99d_高齢者支援課事業別\物価高騰対策（コロナウイルス）\★介護事業所等運営補助金\R7\"/>
    </mc:Choice>
  </mc:AlternateContent>
  <xr:revisionPtr revIDLastSave="0" documentId="13_ncr:1_{5521EA43-1033-40A8-AAB6-F3B0D1BF1DD8}" xr6:coauthVersionLast="47" xr6:coauthVersionMax="47" xr10:uidLastSave="{00000000-0000-0000-0000-000000000000}"/>
  <bookViews>
    <workbookView xWindow="-120" yWindow="-120" windowWidth="29040" windowHeight="15720" xr2:uid="{00000000-000D-0000-FFFF-FFFF00000000}"/>
  </bookViews>
  <sheets>
    <sheet name="実績報告書" sheetId="3" r:id="rId1"/>
    <sheet name="別紙（積算シート）" sheetId="4" r:id="rId2"/>
    <sheet name="対象経費内訳書（令和７年度）" sheetId="12" r:id="rId3"/>
    <sheet name="対象経費内訳書（令和3年度から令和６年度のいずれか）" sheetId="11" r:id="rId4"/>
    <sheet name="（参考）サービス種別ごと対象経費" sheetId="6" r:id="rId5"/>
    <sheet name="リスト" sheetId="13" r:id="rId6"/>
  </sheets>
  <externalReferences>
    <externalReference r:id="rId7"/>
  </externalReferences>
  <definedNames>
    <definedName name="_xlnm._FilterDatabase" localSheetId="1" hidden="1">'別紙（積算シート）'!$O$10:$T$55</definedName>
    <definedName name="_xlnm.Print_Area" localSheetId="4">'（参考）サービス種別ごと対象経費'!$A$1:$D$23</definedName>
    <definedName name="_xlnm.Print_Area" localSheetId="0">実績報告書!$A$1:$J$44</definedName>
    <definedName name="_xlnm.Print_Area" localSheetId="1">'別紙（積算シート）'!$A$1:$N$54</definedName>
    <definedName name="サービス種別">[1]対象サービス別単価一覧!$A$2:$A$29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4" l="1"/>
  <c r="G48" i="4"/>
  <c r="G47" i="4"/>
  <c r="G46" i="4"/>
  <c r="H49" i="4"/>
  <c r="H48" i="4"/>
  <c r="H47" i="4"/>
  <c r="H46" i="4"/>
  <c r="G42" i="4"/>
  <c r="H42" i="4"/>
  <c r="G38" i="4"/>
  <c r="H38" i="4"/>
  <c r="G33" i="4"/>
  <c r="G30" i="4"/>
  <c r="H33" i="4"/>
  <c r="H30" i="4"/>
  <c r="G26" i="4"/>
  <c r="H26" i="4"/>
  <c r="G22" i="4"/>
  <c r="H22" i="4"/>
  <c r="BD17" i="11"/>
  <c r="BC17" i="11"/>
  <c r="BB17" i="11"/>
  <c r="BA17" i="11"/>
  <c r="AZ17" i="11"/>
  <c r="AY17" i="11"/>
  <c r="AX17" i="11"/>
  <c r="AW17" i="11"/>
  <c r="AV17" i="11"/>
  <c r="AU17" i="11"/>
  <c r="AT17" i="11"/>
  <c r="AS17" i="11"/>
  <c r="AQ17" i="11"/>
  <c r="AP17" i="11"/>
  <c r="AO17" i="11"/>
  <c r="AN17" i="11"/>
  <c r="AM17" i="11"/>
  <c r="AL17" i="11"/>
  <c r="AK17" i="11"/>
  <c r="AJ17" i="11"/>
  <c r="AI17" i="11"/>
  <c r="AH17" i="11"/>
  <c r="AG17" i="11"/>
  <c r="AF17" i="11"/>
  <c r="AD17" i="11"/>
  <c r="AC17" i="11"/>
  <c r="AB17" i="11"/>
  <c r="AA17" i="11"/>
  <c r="Z17" i="11"/>
  <c r="Y17" i="11"/>
  <c r="X17" i="11"/>
  <c r="W17" i="11"/>
  <c r="V17" i="11"/>
  <c r="U17" i="11"/>
  <c r="T17" i="11"/>
  <c r="S17" i="11"/>
  <c r="Q17" i="11"/>
  <c r="P17" i="11"/>
  <c r="O17" i="11"/>
  <c r="N17" i="11"/>
  <c r="M17" i="11"/>
  <c r="L17" i="11"/>
  <c r="K17" i="11"/>
  <c r="J17" i="11"/>
  <c r="I17" i="11"/>
  <c r="H17" i="11"/>
  <c r="G17" i="11"/>
  <c r="F17" i="11"/>
  <c r="BD16" i="11"/>
  <c r="BC16" i="11"/>
  <c r="BB16" i="11"/>
  <c r="BA16" i="11"/>
  <c r="AZ16" i="11"/>
  <c r="AY16" i="11"/>
  <c r="AX16" i="11"/>
  <c r="AW16" i="11"/>
  <c r="AV16" i="11"/>
  <c r="AU16" i="11"/>
  <c r="AT16" i="11"/>
  <c r="AS16" i="11"/>
  <c r="AQ16" i="11"/>
  <c r="AP16" i="11"/>
  <c r="AO16" i="11"/>
  <c r="AN16" i="11"/>
  <c r="AM16" i="11"/>
  <c r="AL16" i="11"/>
  <c r="AK16" i="11"/>
  <c r="AJ16" i="11"/>
  <c r="AI16" i="11"/>
  <c r="AH16" i="11"/>
  <c r="AG16" i="11"/>
  <c r="AF16" i="11"/>
  <c r="AD16" i="11"/>
  <c r="AC16" i="11"/>
  <c r="AB16" i="11"/>
  <c r="AA16" i="11"/>
  <c r="Z16" i="11"/>
  <c r="Y16" i="11"/>
  <c r="X16" i="11"/>
  <c r="W16" i="11"/>
  <c r="V16" i="11"/>
  <c r="U16" i="11"/>
  <c r="T16" i="11"/>
  <c r="S16" i="11"/>
  <c r="Q16" i="11"/>
  <c r="P16" i="11"/>
  <c r="O16" i="11"/>
  <c r="N16" i="11"/>
  <c r="M16" i="11"/>
  <c r="L16" i="11"/>
  <c r="K16" i="11"/>
  <c r="J16" i="11"/>
  <c r="I16" i="11"/>
  <c r="H16" i="11"/>
  <c r="G16" i="11"/>
  <c r="F16" i="11"/>
  <c r="BD15" i="11"/>
  <c r="BC15" i="11"/>
  <c r="BB15" i="11"/>
  <c r="BA15" i="11"/>
  <c r="AZ15" i="11"/>
  <c r="AY15" i="11"/>
  <c r="AX15" i="11"/>
  <c r="AW15" i="11"/>
  <c r="AV15" i="11"/>
  <c r="AU15" i="11"/>
  <c r="AT15" i="11"/>
  <c r="AS15" i="11"/>
  <c r="AQ15" i="11"/>
  <c r="AP15" i="11"/>
  <c r="AO15" i="11"/>
  <c r="AN15" i="11"/>
  <c r="AM15" i="11"/>
  <c r="AL15" i="11"/>
  <c r="AK15" i="11"/>
  <c r="AJ15" i="11"/>
  <c r="AI15" i="11"/>
  <c r="AH15" i="11"/>
  <c r="AG15" i="11"/>
  <c r="AF15" i="11"/>
  <c r="AD15" i="11"/>
  <c r="AC15" i="11"/>
  <c r="AB15" i="11"/>
  <c r="AA15" i="11"/>
  <c r="Z15" i="11"/>
  <c r="Y15" i="11"/>
  <c r="X15" i="11"/>
  <c r="W15" i="11"/>
  <c r="V15" i="11"/>
  <c r="U15" i="11"/>
  <c r="T15" i="11"/>
  <c r="S15" i="11"/>
  <c r="Q15" i="11"/>
  <c r="P15" i="11"/>
  <c r="O15" i="11"/>
  <c r="N15" i="11"/>
  <c r="M15" i="11"/>
  <c r="L15" i="11"/>
  <c r="K15" i="11"/>
  <c r="J15" i="11"/>
  <c r="I15" i="11"/>
  <c r="H15" i="11"/>
  <c r="G15" i="11"/>
  <c r="F15" i="11"/>
  <c r="BD14" i="11"/>
  <c r="BC14" i="11"/>
  <c r="BB14" i="11"/>
  <c r="BA14" i="11"/>
  <c r="AZ14" i="11"/>
  <c r="AY14" i="11"/>
  <c r="AX14" i="11"/>
  <c r="AW14" i="11"/>
  <c r="AV14" i="11"/>
  <c r="AU14" i="11"/>
  <c r="AT14" i="11"/>
  <c r="AS14" i="11"/>
  <c r="AQ14" i="11"/>
  <c r="AP14" i="11"/>
  <c r="AO14" i="11"/>
  <c r="AN14" i="11"/>
  <c r="AM14" i="11"/>
  <c r="AL14" i="11"/>
  <c r="AK14" i="11"/>
  <c r="AJ14" i="11"/>
  <c r="AI14" i="11"/>
  <c r="AH14" i="11"/>
  <c r="AG14" i="11"/>
  <c r="AF14" i="11"/>
  <c r="AD14" i="11"/>
  <c r="AC14" i="11"/>
  <c r="AB14" i="11"/>
  <c r="AA14" i="11"/>
  <c r="Z14" i="11"/>
  <c r="Y14" i="11"/>
  <c r="X14" i="11"/>
  <c r="W14" i="11"/>
  <c r="V14" i="11"/>
  <c r="U14" i="11"/>
  <c r="T14" i="11"/>
  <c r="S14" i="11"/>
  <c r="Q14" i="11"/>
  <c r="P14" i="11"/>
  <c r="O14" i="11"/>
  <c r="N14" i="11"/>
  <c r="M14" i="11"/>
  <c r="L14" i="11"/>
  <c r="K14" i="11"/>
  <c r="J14" i="11"/>
  <c r="I14" i="11"/>
  <c r="H14" i="11"/>
  <c r="G14" i="11"/>
  <c r="F14" i="11"/>
  <c r="BD13" i="11"/>
  <c r="BC13" i="11"/>
  <c r="BB13" i="11"/>
  <c r="BA13" i="11"/>
  <c r="AZ13" i="11"/>
  <c r="AY13" i="11"/>
  <c r="AX13" i="11"/>
  <c r="AW13" i="11"/>
  <c r="AV13" i="11"/>
  <c r="AU13" i="11"/>
  <c r="AT13" i="11"/>
  <c r="AS13" i="11"/>
  <c r="AQ13" i="11"/>
  <c r="AP13" i="11"/>
  <c r="AO13" i="11"/>
  <c r="AN13" i="11"/>
  <c r="AM13" i="11"/>
  <c r="AL13" i="11"/>
  <c r="AK13" i="11"/>
  <c r="AJ13" i="11"/>
  <c r="AI13" i="11"/>
  <c r="AH13" i="11"/>
  <c r="AG13" i="11"/>
  <c r="AF13" i="11"/>
  <c r="AD13" i="11"/>
  <c r="AC13" i="11"/>
  <c r="AB13" i="11"/>
  <c r="AA13" i="11"/>
  <c r="Z13" i="11"/>
  <c r="Y13" i="11"/>
  <c r="X13" i="11"/>
  <c r="W13" i="11"/>
  <c r="V13" i="11"/>
  <c r="U13" i="11"/>
  <c r="T13" i="11"/>
  <c r="S13" i="11"/>
  <c r="Q13" i="11"/>
  <c r="P13" i="11"/>
  <c r="O13" i="11"/>
  <c r="N13" i="11"/>
  <c r="M13" i="11"/>
  <c r="L13" i="11"/>
  <c r="K13" i="11"/>
  <c r="J13" i="11"/>
  <c r="I13" i="11"/>
  <c r="H13" i="11"/>
  <c r="G13" i="11"/>
  <c r="F13" i="11"/>
  <c r="BD12" i="11"/>
  <c r="BC12" i="11"/>
  <c r="BB12" i="11"/>
  <c r="BA12" i="11"/>
  <c r="AZ12" i="11"/>
  <c r="AY12" i="11"/>
  <c r="AX12" i="11"/>
  <c r="AW12" i="11"/>
  <c r="AV12" i="11"/>
  <c r="AU12" i="11"/>
  <c r="AT12" i="11"/>
  <c r="AS12" i="11"/>
  <c r="AQ12" i="11"/>
  <c r="AP12" i="11"/>
  <c r="AO12" i="11"/>
  <c r="AN12" i="11"/>
  <c r="AM12" i="11"/>
  <c r="AL12" i="11"/>
  <c r="AK12" i="11"/>
  <c r="AJ12" i="11"/>
  <c r="AI12" i="11"/>
  <c r="AH12" i="11"/>
  <c r="AG12" i="11"/>
  <c r="AF12" i="11"/>
  <c r="AD12" i="11"/>
  <c r="AC12" i="11"/>
  <c r="AB12" i="11"/>
  <c r="AA12" i="11"/>
  <c r="Z12" i="11"/>
  <c r="Y12" i="11"/>
  <c r="X12" i="11"/>
  <c r="W12" i="11"/>
  <c r="V12" i="11"/>
  <c r="U12" i="11"/>
  <c r="T12" i="11"/>
  <c r="S12" i="11"/>
  <c r="Q12" i="11"/>
  <c r="P12" i="11"/>
  <c r="O12" i="11"/>
  <c r="N12" i="11"/>
  <c r="M12" i="11"/>
  <c r="L12" i="11"/>
  <c r="K12" i="11"/>
  <c r="J12" i="11"/>
  <c r="I12" i="11"/>
  <c r="H12" i="11"/>
  <c r="G12" i="11"/>
  <c r="F12" i="11"/>
  <c r="BC17" i="12"/>
  <c r="BB17" i="12"/>
  <c r="BA17" i="12"/>
  <c r="AZ17" i="12"/>
  <c r="AY17" i="12"/>
  <c r="AX17" i="12"/>
  <c r="AW17" i="12"/>
  <c r="AV17" i="12"/>
  <c r="AU17" i="12"/>
  <c r="AT17" i="12"/>
  <c r="AS17" i="12"/>
  <c r="AR17" i="12"/>
  <c r="AP17" i="12"/>
  <c r="AO17" i="12"/>
  <c r="AN17" i="12"/>
  <c r="AM17" i="12"/>
  <c r="AL17" i="12"/>
  <c r="AK17" i="12"/>
  <c r="AJ17" i="12"/>
  <c r="AI17" i="12"/>
  <c r="AH17" i="12"/>
  <c r="AG17" i="12"/>
  <c r="AF17" i="12"/>
  <c r="AE17" i="12"/>
  <c r="AC17" i="12"/>
  <c r="AB17" i="12"/>
  <c r="AA17" i="12"/>
  <c r="Z17" i="12"/>
  <c r="Y17" i="12"/>
  <c r="X17" i="12"/>
  <c r="W17" i="12"/>
  <c r="V17" i="12"/>
  <c r="U17" i="12"/>
  <c r="T17" i="12"/>
  <c r="S17" i="12"/>
  <c r="R17" i="12"/>
  <c r="BC16" i="12"/>
  <c r="BB16" i="12"/>
  <c r="BA16" i="12"/>
  <c r="AZ16" i="12"/>
  <c r="AY16" i="12"/>
  <c r="AX16" i="12"/>
  <c r="AW16" i="12"/>
  <c r="AV16" i="12"/>
  <c r="AU16" i="12"/>
  <c r="AT16" i="12"/>
  <c r="AS16" i="12"/>
  <c r="AR16" i="12"/>
  <c r="AP16" i="12"/>
  <c r="AO16" i="12"/>
  <c r="AN16" i="12"/>
  <c r="AM16" i="12"/>
  <c r="AL16" i="12"/>
  <c r="AK16" i="12"/>
  <c r="AJ16" i="12"/>
  <c r="AI16" i="12"/>
  <c r="AH16" i="12"/>
  <c r="AG16" i="12"/>
  <c r="AF16" i="12"/>
  <c r="AE16" i="12"/>
  <c r="AC16" i="12"/>
  <c r="AB16" i="12"/>
  <c r="AA16" i="12"/>
  <c r="Z16" i="12"/>
  <c r="Y16" i="12"/>
  <c r="X16" i="12"/>
  <c r="W16" i="12"/>
  <c r="V16" i="12"/>
  <c r="U16" i="12"/>
  <c r="T16" i="12"/>
  <c r="S16" i="12"/>
  <c r="R16" i="12"/>
  <c r="BC15" i="12"/>
  <c r="BB15" i="12"/>
  <c r="BA15" i="12"/>
  <c r="AZ15" i="12"/>
  <c r="AY15" i="12"/>
  <c r="AX15" i="12"/>
  <c r="AW15" i="12"/>
  <c r="AV15" i="12"/>
  <c r="AU15" i="12"/>
  <c r="AT15" i="12"/>
  <c r="AS15" i="12"/>
  <c r="AR15" i="12"/>
  <c r="AP15" i="12"/>
  <c r="AO15" i="12"/>
  <c r="AN15" i="12"/>
  <c r="AM15" i="12"/>
  <c r="AL15" i="12"/>
  <c r="AK15" i="12"/>
  <c r="AJ15" i="12"/>
  <c r="AI15" i="12"/>
  <c r="AH15" i="12"/>
  <c r="AG15" i="12"/>
  <c r="AF15" i="12"/>
  <c r="AE15" i="12"/>
  <c r="AC15" i="12"/>
  <c r="AB15" i="12"/>
  <c r="AA15" i="12"/>
  <c r="Z15" i="12"/>
  <c r="Y15" i="12"/>
  <c r="X15" i="12"/>
  <c r="W15" i="12"/>
  <c r="V15" i="12"/>
  <c r="U15" i="12"/>
  <c r="T15" i="12"/>
  <c r="S15" i="12"/>
  <c r="R15" i="12"/>
  <c r="BC14" i="12"/>
  <c r="BB14" i="12"/>
  <c r="BA14" i="12"/>
  <c r="AZ14" i="12"/>
  <c r="AY14" i="12"/>
  <c r="AX14" i="12"/>
  <c r="AW14" i="12"/>
  <c r="AV14" i="12"/>
  <c r="AU14" i="12"/>
  <c r="AT14" i="12"/>
  <c r="AS14" i="12"/>
  <c r="AP14" i="12"/>
  <c r="AO14" i="12"/>
  <c r="AN14" i="12"/>
  <c r="AM14" i="12"/>
  <c r="AL14" i="12"/>
  <c r="AK14" i="12"/>
  <c r="AJ14" i="12"/>
  <c r="AI14" i="12"/>
  <c r="AH14" i="12"/>
  <c r="AG14" i="12"/>
  <c r="AF14" i="12"/>
  <c r="AE14" i="12"/>
  <c r="AC14" i="12"/>
  <c r="AB14" i="12"/>
  <c r="AA14" i="12"/>
  <c r="Z14" i="12"/>
  <c r="Y14" i="12"/>
  <c r="X14" i="12"/>
  <c r="W14" i="12"/>
  <c r="V14" i="12"/>
  <c r="U14" i="12"/>
  <c r="T14" i="12"/>
  <c r="S14" i="12"/>
  <c r="R14" i="12"/>
  <c r="BC13" i="12"/>
  <c r="BB13" i="12"/>
  <c r="BA13" i="12"/>
  <c r="AZ13" i="12"/>
  <c r="AY13" i="12"/>
  <c r="AX13" i="12"/>
  <c r="AW13" i="12"/>
  <c r="AV13" i="12"/>
  <c r="AU13" i="12"/>
  <c r="AT13" i="12"/>
  <c r="AS13" i="12"/>
  <c r="AR13" i="12"/>
  <c r="AP13" i="12"/>
  <c r="AO13" i="12"/>
  <c r="AN13" i="12"/>
  <c r="AM13" i="12"/>
  <c r="AL13" i="12"/>
  <c r="AK13" i="12"/>
  <c r="AJ13" i="12"/>
  <c r="AI13" i="12"/>
  <c r="AH13" i="12"/>
  <c r="AG13" i="12"/>
  <c r="AF13" i="12"/>
  <c r="AE13" i="12"/>
  <c r="AC13" i="12"/>
  <c r="AB13" i="12"/>
  <c r="AA13" i="12"/>
  <c r="Z13" i="12"/>
  <c r="Y13" i="12"/>
  <c r="X13" i="12"/>
  <c r="W13" i="12"/>
  <c r="V13" i="12"/>
  <c r="U13" i="12"/>
  <c r="T13" i="12"/>
  <c r="S13" i="12"/>
  <c r="R13" i="12"/>
  <c r="AP12" i="12"/>
  <c r="AO12" i="12"/>
  <c r="AN12" i="12"/>
  <c r="AM12" i="12"/>
  <c r="AL12" i="12"/>
  <c r="AK12" i="12"/>
  <c r="AJ12" i="12"/>
  <c r="AI12" i="12"/>
  <c r="AH12" i="12"/>
  <c r="AG12" i="12"/>
  <c r="AF12" i="12"/>
  <c r="AE12" i="12"/>
  <c r="AC12" i="12"/>
  <c r="AB12" i="12"/>
  <c r="AA12" i="12"/>
  <c r="Z12" i="12"/>
  <c r="Y12" i="12"/>
  <c r="X12" i="12"/>
  <c r="W12" i="12"/>
  <c r="V12" i="12"/>
  <c r="U12" i="12"/>
  <c r="T12" i="12"/>
  <c r="S12" i="12"/>
  <c r="R12" i="12"/>
  <c r="BC12" i="12"/>
  <c r="BB12" i="12"/>
  <c r="BA12" i="12"/>
  <c r="AZ12" i="12"/>
  <c r="AY12" i="12"/>
  <c r="AX12" i="12"/>
  <c r="AW12" i="12"/>
  <c r="AV12" i="12"/>
  <c r="AU12" i="12"/>
  <c r="AT12" i="12"/>
  <c r="AS12" i="12"/>
  <c r="AR12" i="12"/>
  <c r="P17" i="12"/>
  <c r="O17" i="12"/>
  <c r="N17" i="12"/>
  <c r="M17" i="12"/>
  <c r="L17" i="12"/>
  <c r="K17" i="12"/>
  <c r="J17" i="12"/>
  <c r="I17" i="12"/>
  <c r="H17" i="12"/>
  <c r="G17" i="12"/>
  <c r="F17" i="12"/>
  <c r="E17" i="12"/>
  <c r="P16" i="12"/>
  <c r="O16" i="12"/>
  <c r="N16" i="12"/>
  <c r="M16" i="12"/>
  <c r="L16" i="12"/>
  <c r="K16" i="12"/>
  <c r="J16" i="12"/>
  <c r="I16" i="12"/>
  <c r="H16" i="12"/>
  <c r="G16" i="12"/>
  <c r="F16" i="12"/>
  <c r="E16" i="12"/>
  <c r="P15" i="12"/>
  <c r="O15" i="12"/>
  <c r="N15" i="12"/>
  <c r="M15" i="12"/>
  <c r="L15" i="12"/>
  <c r="K15" i="12"/>
  <c r="J15" i="12"/>
  <c r="I15" i="12"/>
  <c r="H15" i="12"/>
  <c r="G15" i="12"/>
  <c r="F15" i="12"/>
  <c r="E15" i="12"/>
  <c r="P14" i="12"/>
  <c r="O14" i="12"/>
  <c r="N14" i="12"/>
  <c r="M14" i="12"/>
  <c r="L14" i="12"/>
  <c r="K14" i="12"/>
  <c r="J14" i="12"/>
  <c r="I14" i="12"/>
  <c r="H14" i="12"/>
  <c r="G14" i="12"/>
  <c r="F14" i="12"/>
  <c r="E14" i="12"/>
  <c r="P13" i="12"/>
  <c r="O13" i="12"/>
  <c r="N13" i="12"/>
  <c r="M13" i="12"/>
  <c r="L13" i="12"/>
  <c r="K13" i="12"/>
  <c r="J13" i="12"/>
  <c r="I13" i="12"/>
  <c r="H13" i="12"/>
  <c r="G13" i="12"/>
  <c r="F13" i="12"/>
  <c r="E13" i="12"/>
  <c r="P12" i="12"/>
  <c r="O12" i="12"/>
  <c r="N12" i="12"/>
  <c r="M12" i="12"/>
  <c r="L12" i="12"/>
  <c r="K12" i="12"/>
  <c r="J12" i="12"/>
  <c r="I12" i="12"/>
  <c r="H12" i="12"/>
  <c r="G12" i="12"/>
  <c r="F12" i="12"/>
  <c r="E12" i="12"/>
  <c r="D17" i="11"/>
  <c r="D16" i="11"/>
  <c r="D15" i="11"/>
  <c r="D14" i="11"/>
  <c r="D13" i="11"/>
  <c r="D12" i="11"/>
  <c r="C17" i="11"/>
  <c r="C16" i="11"/>
  <c r="C15" i="11"/>
  <c r="C14" i="11"/>
  <c r="C13" i="11"/>
  <c r="C12" i="11"/>
  <c r="D17" i="12"/>
  <c r="D16" i="12"/>
  <c r="D15" i="12"/>
  <c r="D14" i="12"/>
  <c r="D13" i="12"/>
  <c r="D12" i="12"/>
  <c r="C17" i="12"/>
  <c r="C16" i="12"/>
  <c r="C15" i="12"/>
  <c r="C14" i="12"/>
  <c r="C13" i="12"/>
  <c r="C12" i="12"/>
  <c r="C8" i="12"/>
  <c r="K42" i="4"/>
  <c r="K46" i="4"/>
  <c r="K38" i="4"/>
  <c r="K34" i="4"/>
  <c r="K30" i="4"/>
  <c r="I49" i="4" l="1"/>
  <c r="I33" i="4"/>
  <c r="R14" i="11"/>
  <c r="H34" i="4" s="1"/>
  <c r="I38" i="4"/>
  <c r="I47" i="4"/>
  <c r="BD14" i="12"/>
  <c r="G37" i="4" s="1"/>
  <c r="AR16" i="11"/>
  <c r="H44" i="4" s="1"/>
  <c r="BE14" i="11"/>
  <c r="H37" i="4" s="1"/>
  <c r="R15" i="11"/>
  <c r="AE15" i="11"/>
  <c r="H39" i="4" s="1"/>
  <c r="BE16" i="11"/>
  <c r="H45" i="4" s="1"/>
  <c r="AQ14" i="12"/>
  <c r="G36" i="4" s="1"/>
  <c r="AD14" i="12"/>
  <c r="G35" i="4" s="1"/>
  <c r="AE16" i="11"/>
  <c r="H43" i="4" s="1"/>
  <c r="AR14" i="11"/>
  <c r="H36" i="4" s="1"/>
  <c r="R16" i="11"/>
  <c r="BE15" i="11"/>
  <c r="H41" i="4" s="1"/>
  <c r="AR15" i="11"/>
  <c r="H40" i="4" s="1"/>
  <c r="AE14" i="11"/>
  <c r="H35" i="4" s="1"/>
  <c r="Q14" i="12"/>
  <c r="G34" i="4" s="1"/>
  <c r="I34" i="4" s="1"/>
  <c r="I42" i="4"/>
  <c r="AE12" i="11"/>
  <c r="H27" i="4" s="1"/>
  <c r="R12" i="11"/>
  <c r="AR12" i="11"/>
  <c r="H28" i="4" s="1"/>
  <c r="I46" i="4"/>
  <c r="R13" i="11"/>
  <c r="AE13" i="11"/>
  <c r="H31" i="4" s="1"/>
  <c r="AR13" i="11"/>
  <c r="H32" i="4" s="1"/>
  <c r="BE13" i="11"/>
  <c r="BE12" i="11"/>
  <c r="H29" i="4" s="1"/>
  <c r="Q13" i="12"/>
  <c r="AD13" i="12"/>
  <c r="G31" i="4" s="1"/>
  <c r="I31" i="4" s="1"/>
  <c r="AQ13" i="12"/>
  <c r="G32" i="4" s="1"/>
  <c r="BD13" i="12"/>
  <c r="Q12" i="12"/>
  <c r="AD12" i="12"/>
  <c r="G27" i="4" s="1"/>
  <c r="AQ12" i="12"/>
  <c r="G28" i="4" s="1"/>
  <c r="BD12" i="12"/>
  <c r="G29" i="4" s="1"/>
  <c r="Q15" i="12"/>
  <c r="AD15" i="12"/>
  <c r="G39" i="4" s="1"/>
  <c r="AQ15" i="12"/>
  <c r="G40" i="4" s="1"/>
  <c r="BD15" i="12"/>
  <c r="G41" i="4" s="1"/>
  <c r="I41" i="4" s="1"/>
  <c r="Q16" i="12"/>
  <c r="AD16" i="12"/>
  <c r="G43" i="4" s="1"/>
  <c r="I43" i="4" s="1"/>
  <c r="AQ16" i="12"/>
  <c r="G44" i="4" s="1"/>
  <c r="BD16" i="12"/>
  <c r="G45" i="4" s="1"/>
  <c r="I48" i="4"/>
  <c r="I30" i="4"/>
  <c r="I36" i="4" l="1"/>
  <c r="I44" i="4"/>
  <c r="I32" i="4"/>
  <c r="I40" i="4"/>
  <c r="I39" i="4"/>
  <c r="I35" i="4"/>
  <c r="I37" i="4"/>
  <c r="I45" i="4"/>
  <c r="J42" i="4" s="1"/>
  <c r="L42" i="4" s="1"/>
  <c r="J30" i="4"/>
  <c r="L30" i="4" s="1"/>
  <c r="J46" i="4"/>
  <c r="L46" i="4" s="1"/>
  <c r="J38" i="4" l="1"/>
  <c r="L38" i="4" s="1"/>
  <c r="J34" i="4"/>
  <c r="L34" i="4" s="1"/>
  <c r="BC11" i="12"/>
  <c r="BB11" i="12"/>
  <c r="BA11" i="12"/>
  <c r="AZ11" i="12"/>
  <c r="AY11" i="12"/>
  <c r="AX11" i="12"/>
  <c r="AW11" i="12"/>
  <c r="AV11" i="12"/>
  <c r="AU11" i="12"/>
  <c r="AT11" i="12"/>
  <c r="AS11" i="12"/>
  <c r="AR11" i="12"/>
  <c r="AP11" i="12"/>
  <c r="AO11" i="12"/>
  <c r="AN11" i="12"/>
  <c r="AM11" i="12"/>
  <c r="AL11" i="12"/>
  <c r="AK11" i="12"/>
  <c r="AJ11" i="12"/>
  <c r="AI11" i="12"/>
  <c r="AH11" i="12"/>
  <c r="AG11" i="12"/>
  <c r="AF11" i="12"/>
  <c r="AE11" i="12"/>
  <c r="AC11" i="12"/>
  <c r="AB11" i="12"/>
  <c r="AA11" i="12"/>
  <c r="Z11" i="12"/>
  <c r="Y11" i="12"/>
  <c r="X11" i="12"/>
  <c r="W11" i="12"/>
  <c r="V11" i="12"/>
  <c r="U11" i="12"/>
  <c r="T11" i="12"/>
  <c r="S11" i="12"/>
  <c r="R11" i="12"/>
  <c r="P11" i="12"/>
  <c r="O11" i="12"/>
  <c r="N11" i="12"/>
  <c r="M11" i="12"/>
  <c r="L11" i="12"/>
  <c r="K11" i="12"/>
  <c r="J11" i="12"/>
  <c r="I11" i="12"/>
  <c r="H11" i="12"/>
  <c r="G11" i="12"/>
  <c r="F11" i="12"/>
  <c r="E11" i="12"/>
  <c r="D11" i="12"/>
  <c r="C11" i="12"/>
  <c r="BC10" i="12"/>
  <c r="BB10" i="12"/>
  <c r="BA10" i="12"/>
  <c r="AZ10" i="12"/>
  <c r="AY10" i="12"/>
  <c r="AX10" i="12"/>
  <c r="AW10" i="12"/>
  <c r="AV10" i="12"/>
  <c r="AU10" i="12"/>
  <c r="AT10" i="12"/>
  <c r="AS10" i="12"/>
  <c r="AR10" i="12"/>
  <c r="AP10" i="12"/>
  <c r="AO10" i="12"/>
  <c r="AN10" i="12"/>
  <c r="AM10" i="12"/>
  <c r="AL10" i="12"/>
  <c r="AK10" i="12"/>
  <c r="AJ10" i="12"/>
  <c r="AI10" i="12"/>
  <c r="AH10" i="12"/>
  <c r="AG10" i="12"/>
  <c r="AF10" i="12"/>
  <c r="AE10" i="12"/>
  <c r="AC10" i="12"/>
  <c r="AB10" i="12"/>
  <c r="AA10" i="12"/>
  <c r="Z10" i="12"/>
  <c r="Y10" i="12"/>
  <c r="X10" i="12"/>
  <c r="W10" i="12"/>
  <c r="V10" i="12"/>
  <c r="U10" i="12"/>
  <c r="T10" i="12"/>
  <c r="S10" i="12"/>
  <c r="R10" i="12"/>
  <c r="P10" i="12"/>
  <c r="O10" i="12"/>
  <c r="N10" i="12"/>
  <c r="M10" i="12"/>
  <c r="L10" i="12"/>
  <c r="K10" i="12"/>
  <c r="J10" i="12"/>
  <c r="I10" i="12"/>
  <c r="H10" i="12"/>
  <c r="G10" i="12"/>
  <c r="F10" i="12"/>
  <c r="E10" i="12"/>
  <c r="D10" i="12"/>
  <c r="C10" i="12"/>
  <c r="BC9" i="12"/>
  <c r="BB9" i="12"/>
  <c r="BA9" i="12"/>
  <c r="AZ9" i="12"/>
  <c r="AY9" i="12"/>
  <c r="AX9" i="12"/>
  <c r="AW9" i="12"/>
  <c r="AV9" i="12"/>
  <c r="AU9" i="12"/>
  <c r="AT9" i="12"/>
  <c r="AS9" i="12"/>
  <c r="AR9" i="12"/>
  <c r="AP9" i="12"/>
  <c r="AO9" i="12"/>
  <c r="AN9" i="12"/>
  <c r="AM9" i="12"/>
  <c r="AL9" i="12"/>
  <c r="AK9" i="12"/>
  <c r="AJ9" i="12"/>
  <c r="AI9" i="12"/>
  <c r="AH9" i="12"/>
  <c r="AG9" i="12"/>
  <c r="AF9" i="12"/>
  <c r="AE9" i="12"/>
  <c r="AC9" i="12"/>
  <c r="AB9" i="12"/>
  <c r="AA9" i="12"/>
  <c r="Z9" i="12"/>
  <c r="Y9" i="12"/>
  <c r="X9" i="12"/>
  <c r="W9" i="12"/>
  <c r="V9" i="12"/>
  <c r="U9" i="12"/>
  <c r="T9" i="12"/>
  <c r="S9" i="12"/>
  <c r="R9" i="12"/>
  <c r="P9" i="12"/>
  <c r="O9" i="12"/>
  <c r="N9" i="12"/>
  <c r="M9" i="12"/>
  <c r="L9" i="12"/>
  <c r="K9" i="12"/>
  <c r="J9" i="12"/>
  <c r="I9" i="12"/>
  <c r="H9" i="12"/>
  <c r="G9" i="12"/>
  <c r="F9" i="12"/>
  <c r="E9" i="12"/>
  <c r="D9" i="12"/>
  <c r="C9" i="12"/>
  <c r="BC8" i="12"/>
  <c r="BB8" i="12"/>
  <c r="BA8" i="12"/>
  <c r="AZ8" i="12"/>
  <c r="AY8" i="12"/>
  <c r="AX8" i="12"/>
  <c r="AW8" i="12"/>
  <c r="AV8" i="12"/>
  <c r="AU8" i="12"/>
  <c r="AT8" i="12"/>
  <c r="AS8" i="12"/>
  <c r="AR8" i="12"/>
  <c r="AP8" i="12"/>
  <c r="AO8" i="12"/>
  <c r="AN8" i="12"/>
  <c r="AM8" i="12"/>
  <c r="AL8" i="12"/>
  <c r="AK8" i="12"/>
  <c r="AJ8" i="12"/>
  <c r="AI8" i="12"/>
  <c r="AH8" i="12"/>
  <c r="AG8" i="12"/>
  <c r="AF8" i="12"/>
  <c r="AE8" i="12"/>
  <c r="AC8" i="12"/>
  <c r="AB8" i="12"/>
  <c r="AA8" i="12"/>
  <c r="Z8" i="12"/>
  <c r="Y8" i="12"/>
  <c r="X8" i="12"/>
  <c r="W8" i="12"/>
  <c r="V8" i="12"/>
  <c r="U8" i="12"/>
  <c r="T8" i="12"/>
  <c r="S8" i="12"/>
  <c r="R8" i="12"/>
  <c r="P8" i="12"/>
  <c r="O8" i="12"/>
  <c r="N8" i="12"/>
  <c r="M8" i="12"/>
  <c r="L8" i="12"/>
  <c r="K8" i="12"/>
  <c r="J8" i="12"/>
  <c r="I8" i="12"/>
  <c r="H8" i="12"/>
  <c r="G8" i="12"/>
  <c r="F8" i="12"/>
  <c r="E8" i="12"/>
  <c r="D8" i="12"/>
  <c r="F1" i="12"/>
  <c r="AU8" i="11"/>
  <c r="AV8" i="11"/>
  <c r="AW8" i="11"/>
  <c r="AX8" i="11"/>
  <c r="AY8" i="11"/>
  <c r="AZ8" i="11"/>
  <c r="BA8" i="11"/>
  <c r="BB8" i="11"/>
  <c r="BC8" i="11"/>
  <c r="BD8" i="11"/>
  <c r="AU9" i="11"/>
  <c r="AV9" i="11"/>
  <c r="AW9" i="11"/>
  <c r="AX9" i="11"/>
  <c r="AY9" i="11"/>
  <c r="AZ9" i="11"/>
  <c r="BA9" i="11"/>
  <c r="BB9" i="11"/>
  <c r="BC9" i="11"/>
  <c r="BD9" i="11"/>
  <c r="AU10" i="11"/>
  <c r="AV10" i="11"/>
  <c r="AW10" i="11"/>
  <c r="AX10" i="11"/>
  <c r="AY10" i="11"/>
  <c r="AZ10" i="11"/>
  <c r="BA10" i="11"/>
  <c r="BB10" i="11"/>
  <c r="BC10" i="11"/>
  <c r="BD10" i="11"/>
  <c r="AU11" i="11"/>
  <c r="AV11" i="11"/>
  <c r="AW11" i="11"/>
  <c r="AX11" i="11"/>
  <c r="AY11" i="11"/>
  <c r="AZ11" i="11"/>
  <c r="BA11" i="11"/>
  <c r="BB11" i="11"/>
  <c r="BC11" i="11"/>
  <c r="BD11" i="11"/>
  <c r="AT11" i="11"/>
  <c r="AT10" i="11"/>
  <c r="AT9" i="11"/>
  <c r="AT8" i="11"/>
  <c r="AS11" i="11"/>
  <c r="AS10" i="11"/>
  <c r="AS9" i="11"/>
  <c r="AS8" i="11"/>
  <c r="AH8" i="11"/>
  <c r="AI8" i="11"/>
  <c r="AJ8" i="11"/>
  <c r="AK8" i="11"/>
  <c r="AL8" i="11"/>
  <c r="AM8" i="11"/>
  <c r="AN8" i="11"/>
  <c r="AO8" i="11"/>
  <c r="AP8" i="11"/>
  <c r="AQ8" i="11"/>
  <c r="AH9" i="11"/>
  <c r="AI9" i="11"/>
  <c r="AJ9" i="11"/>
  <c r="AK9" i="11"/>
  <c r="AL9" i="11"/>
  <c r="AM9" i="11"/>
  <c r="AN9" i="11"/>
  <c r="AO9" i="11"/>
  <c r="AP9" i="11"/>
  <c r="AQ9" i="11"/>
  <c r="AH10" i="11"/>
  <c r="AI10" i="11"/>
  <c r="AJ10" i="11"/>
  <c r="AK10" i="11"/>
  <c r="AL10" i="11"/>
  <c r="AM10" i="11"/>
  <c r="AN10" i="11"/>
  <c r="AO10" i="11"/>
  <c r="AP10" i="11"/>
  <c r="AQ10" i="11"/>
  <c r="AH11" i="11"/>
  <c r="AI11" i="11"/>
  <c r="AJ11" i="11"/>
  <c r="AK11" i="11"/>
  <c r="AL11" i="11"/>
  <c r="AM11" i="11"/>
  <c r="AN11" i="11"/>
  <c r="AO11" i="11"/>
  <c r="AP11" i="11"/>
  <c r="AQ11" i="11"/>
  <c r="AG11" i="11"/>
  <c r="AG10" i="11"/>
  <c r="AG9" i="11"/>
  <c r="AG8" i="11"/>
  <c r="AF11" i="11"/>
  <c r="AF10" i="11"/>
  <c r="AF9" i="11"/>
  <c r="AF8" i="11"/>
  <c r="U9" i="11"/>
  <c r="V9" i="11"/>
  <c r="W9" i="11"/>
  <c r="X9" i="11"/>
  <c r="Y9" i="11"/>
  <c r="Z9" i="11"/>
  <c r="AA9" i="11"/>
  <c r="AB9" i="11"/>
  <c r="AC9" i="11"/>
  <c r="AD9" i="11"/>
  <c r="U10" i="11"/>
  <c r="V10" i="11"/>
  <c r="W10" i="11"/>
  <c r="X10" i="11"/>
  <c r="Y10" i="11"/>
  <c r="Z10" i="11"/>
  <c r="AA10" i="11"/>
  <c r="AB10" i="11"/>
  <c r="AC10" i="11"/>
  <c r="AD10" i="11"/>
  <c r="U11" i="11"/>
  <c r="V11" i="11"/>
  <c r="W11" i="11"/>
  <c r="X11" i="11"/>
  <c r="Y11" i="11"/>
  <c r="Z11" i="11"/>
  <c r="AA11" i="11"/>
  <c r="AB11" i="11"/>
  <c r="AC11" i="11"/>
  <c r="AD11" i="11"/>
  <c r="T11" i="11"/>
  <c r="S11" i="11"/>
  <c r="S10" i="11"/>
  <c r="T10" i="11"/>
  <c r="T9" i="11"/>
  <c r="S9" i="11"/>
  <c r="T8" i="11"/>
  <c r="U8" i="11"/>
  <c r="V8" i="11"/>
  <c r="W8" i="11"/>
  <c r="X8" i="11"/>
  <c r="Y8" i="11"/>
  <c r="Z8" i="11"/>
  <c r="AA8" i="11"/>
  <c r="AB8" i="11"/>
  <c r="AC8" i="11"/>
  <c r="AD8" i="11"/>
  <c r="S8" i="11"/>
  <c r="H11" i="11"/>
  <c r="I11" i="11"/>
  <c r="J11" i="11"/>
  <c r="K11" i="11"/>
  <c r="L11" i="11"/>
  <c r="M11" i="11"/>
  <c r="N11" i="11"/>
  <c r="O11" i="11"/>
  <c r="P11" i="11"/>
  <c r="Q11" i="11"/>
  <c r="G11" i="11"/>
  <c r="F11" i="11"/>
  <c r="H10" i="11"/>
  <c r="I10" i="11"/>
  <c r="J10" i="11"/>
  <c r="K10" i="11"/>
  <c r="L10" i="11"/>
  <c r="M10" i="11"/>
  <c r="N10" i="11"/>
  <c r="O10" i="11"/>
  <c r="P10" i="11"/>
  <c r="Q10" i="11"/>
  <c r="G10" i="11"/>
  <c r="F10" i="11"/>
  <c r="G9" i="11"/>
  <c r="H9" i="11"/>
  <c r="I9" i="11"/>
  <c r="J9" i="11"/>
  <c r="K9" i="11"/>
  <c r="L9" i="11"/>
  <c r="M9" i="11"/>
  <c r="N9" i="11"/>
  <c r="O9" i="11"/>
  <c r="P9" i="11"/>
  <c r="Q9" i="11"/>
  <c r="F9" i="11"/>
  <c r="G8" i="11"/>
  <c r="H8" i="11"/>
  <c r="I8" i="11"/>
  <c r="J8" i="11"/>
  <c r="K8" i="11"/>
  <c r="L8" i="11"/>
  <c r="M8" i="11"/>
  <c r="N8" i="11"/>
  <c r="O8" i="11"/>
  <c r="P8" i="11"/>
  <c r="Q8" i="11"/>
  <c r="F8" i="11"/>
  <c r="G1" i="11"/>
  <c r="Q9" i="12" l="1"/>
  <c r="G14" i="4" s="1"/>
  <c r="AD9" i="12"/>
  <c r="G15" i="4" s="1"/>
  <c r="AQ9" i="12"/>
  <c r="G16" i="4" s="1"/>
  <c r="Q8" i="12"/>
  <c r="G10" i="4" s="1"/>
  <c r="AD8" i="12"/>
  <c r="G11" i="4" s="1"/>
  <c r="AQ8" i="12"/>
  <c r="G12" i="4" s="1"/>
  <c r="BD8" i="12"/>
  <c r="G13" i="4" s="1"/>
  <c r="AD11" i="12"/>
  <c r="G23" i="4" s="1"/>
  <c r="BD11" i="12"/>
  <c r="G25" i="4" s="1"/>
  <c r="Q10" i="12"/>
  <c r="G18" i="4" s="1"/>
  <c r="AD10" i="12"/>
  <c r="G19" i="4" s="1"/>
  <c r="AQ10" i="12"/>
  <c r="G20" i="4" s="1"/>
  <c r="BD10" i="12"/>
  <c r="G21" i="4" s="1"/>
  <c r="Q11" i="12"/>
  <c r="AQ11" i="12"/>
  <c r="G24" i="4" s="1"/>
  <c r="BD9" i="12"/>
  <c r="G17" i="4" s="1"/>
  <c r="Q17" i="12"/>
  <c r="AD17" i="12"/>
  <c r="AQ17" i="12"/>
  <c r="BD17" i="12"/>
  <c r="H10" i="4"/>
  <c r="BE10" i="11"/>
  <c r="H21" i="4" s="1"/>
  <c r="BE11" i="11"/>
  <c r="H25" i="4" s="1"/>
  <c r="BE17" i="11"/>
  <c r="BE9" i="11"/>
  <c r="H17" i="4" s="1"/>
  <c r="BE8" i="11"/>
  <c r="H13" i="4" s="1"/>
  <c r="AR10" i="11"/>
  <c r="H20" i="4" s="1"/>
  <c r="AR11" i="11"/>
  <c r="H24" i="4" s="1"/>
  <c r="AR17" i="11"/>
  <c r="AR9" i="11"/>
  <c r="H16" i="4" s="1"/>
  <c r="AR8" i="11"/>
  <c r="H12" i="4" s="1"/>
  <c r="AE10" i="11"/>
  <c r="H19" i="4" s="1"/>
  <c r="AE11" i="11"/>
  <c r="H23" i="4" s="1"/>
  <c r="AE17" i="11"/>
  <c r="AE9" i="11"/>
  <c r="H15" i="4" s="1"/>
  <c r="AE8" i="11"/>
  <c r="H11" i="4" s="1"/>
  <c r="R10" i="11"/>
  <c r="H18" i="4" s="1"/>
  <c r="R11" i="11"/>
  <c r="R17" i="11"/>
  <c r="R9" i="11"/>
  <c r="H14" i="4" s="1"/>
  <c r="R8" i="11"/>
  <c r="D9" i="11"/>
  <c r="D10" i="11"/>
  <c r="D11" i="11"/>
  <c r="D8" i="11"/>
  <c r="C11" i="11"/>
  <c r="C10" i="11"/>
  <c r="C9" i="11"/>
  <c r="C8" i="11"/>
  <c r="K26" i="4"/>
  <c r="K22" i="4"/>
  <c r="K18" i="4"/>
  <c r="K14" i="4"/>
  <c r="K10" i="4"/>
  <c r="I1" i="4"/>
  <c r="I10" i="4" l="1"/>
  <c r="I16" i="4"/>
  <c r="K50" i="4"/>
  <c r="D32" i="3" s="1"/>
  <c r="I23" i="4"/>
  <c r="I20" i="4"/>
  <c r="I21" i="4"/>
  <c r="I14" i="4"/>
  <c r="I15" i="4"/>
  <c r="I22" i="4"/>
  <c r="I25" i="4"/>
  <c r="I26" i="4"/>
  <c r="I28" i="4"/>
  <c r="I17" i="4"/>
  <c r="I29" i="4"/>
  <c r="I13" i="4"/>
  <c r="I24" i="4"/>
  <c r="I27" i="4"/>
  <c r="I18" i="4"/>
  <c r="I12" i="4"/>
  <c r="I19" i="4"/>
  <c r="I11" i="4"/>
  <c r="J10" i="4" l="1"/>
  <c r="L10" i="4" s="1"/>
  <c r="J26" i="4"/>
  <c r="L26" i="4" s="1"/>
  <c r="J22" i="4"/>
  <c r="L22" i="4" s="1"/>
  <c r="J18" i="4"/>
  <c r="L18" i="4" s="1"/>
  <c r="J14" i="4"/>
  <c r="L14" i="4" s="1"/>
  <c r="L50" i="4" l="1"/>
  <c r="D30" i="3" s="1"/>
  <c r="D3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1" authorId="0" shapeId="0" xr:uid="{60F05D6B-9ED4-4FC5-8957-E96FB3862453}">
      <text>
        <r>
          <rPr>
            <sz val="9"/>
            <color indexed="81"/>
            <rFont val="BIZ UDP明朝 Medium"/>
            <family val="1"/>
            <charset val="128"/>
          </rPr>
          <t>電子メールで申請する場合、送信アドレスと同一としてください。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9" authorId="0" shapeId="0" xr:uid="{47BEBE43-6BC7-4DCB-BB69-091C12CAB21B}">
      <text>
        <r>
          <rPr>
            <b/>
            <sz val="11"/>
            <color indexed="81"/>
            <rFont val="MS P ゴシック"/>
            <family val="3"/>
            <charset val="128"/>
          </rPr>
          <t>『対象経費内訳書シート』に入力すると自動で入力されます。</t>
        </r>
      </text>
    </comment>
  </commentList>
</comments>
</file>

<file path=xl/sharedStrings.xml><?xml version="1.0" encoding="utf-8"?>
<sst xmlns="http://schemas.openxmlformats.org/spreadsheetml/2006/main" count="359" uniqueCount="141">
  <si>
    <t>西東京市長　宛て</t>
    <rPh sb="0" eb="5">
      <t>ニシトウキョウシチョウ</t>
    </rPh>
    <rPh sb="6" eb="7">
      <t>ア</t>
    </rPh>
    <phoneticPr fontId="2"/>
  </si>
  <si>
    <t>法人住所</t>
    <rPh sb="0" eb="4">
      <t>ホウジンジュウショ</t>
    </rPh>
    <phoneticPr fontId="2"/>
  </si>
  <si>
    <t>〒</t>
    <phoneticPr fontId="2"/>
  </si>
  <si>
    <t>法人名称</t>
    <rPh sb="0" eb="4">
      <t>ホウジンメイショウ</t>
    </rPh>
    <phoneticPr fontId="2"/>
  </si>
  <si>
    <t>代表者役職</t>
    <rPh sb="0" eb="3">
      <t>ダイヒョウシャ</t>
    </rPh>
    <rPh sb="3" eb="5">
      <t>ヤクショク</t>
    </rPh>
    <phoneticPr fontId="2"/>
  </si>
  <si>
    <t>代表者氏名</t>
    <rPh sb="0" eb="3">
      <t>ダイヒョウシャ</t>
    </rPh>
    <rPh sb="3" eb="5">
      <t>シメイ</t>
    </rPh>
    <phoneticPr fontId="2"/>
  </si>
  <si>
    <t>担当者連絡先</t>
    <rPh sb="0" eb="6">
      <t>タントウシャレンラクサキ</t>
    </rPh>
    <phoneticPr fontId="2"/>
  </si>
  <si>
    <t>メールアドレス</t>
    <phoneticPr fontId="2"/>
  </si>
  <si>
    <t>記</t>
    <rPh sb="0" eb="1">
      <t>キ</t>
    </rPh>
    <phoneticPr fontId="2"/>
  </si>
  <si>
    <t>実績報告日</t>
    <rPh sb="0" eb="5">
      <t>ジッセキホウコクビ</t>
    </rPh>
    <phoneticPr fontId="2"/>
  </si>
  <si>
    <t>（実績報告書別紙１）</t>
    <rPh sb="1" eb="3">
      <t>ジッセキ</t>
    </rPh>
    <rPh sb="3" eb="6">
      <t>ホウコクショ</t>
    </rPh>
    <rPh sb="6" eb="8">
      <t>ベッシ</t>
    </rPh>
    <phoneticPr fontId="7"/>
  </si>
  <si>
    <t>対象経費積算シート</t>
    <rPh sb="0" eb="4">
      <t>タイショウケイヒ</t>
    </rPh>
    <rPh sb="4" eb="6">
      <t>セキサン</t>
    </rPh>
    <phoneticPr fontId="7"/>
  </si>
  <si>
    <t>サービス種別
（リストから選択してください。）</t>
    <rPh sb="4" eb="6">
      <t>シュベツ</t>
    </rPh>
    <rPh sb="13" eb="15">
      <t>センタク</t>
    </rPh>
    <phoneticPr fontId="7"/>
  </si>
  <si>
    <t>事業所名</t>
    <rPh sb="0" eb="3">
      <t>ジギョウショ</t>
    </rPh>
    <rPh sb="3" eb="4">
      <t>メイ</t>
    </rPh>
    <phoneticPr fontId="7"/>
  </si>
  <si>
    <t>円</t>
    <rPh sb="0" eb="1">
      <t>エン</t>
    </rPh>
    <phoneticPr fontId="2"/>
  </si>
  <si>
    <t>１　実績報告額</t>
    <phoneticPr fontId="2"/>
  </si>
  <si>
    <t>２　補助金交付決定額</t>
    <rPh sb="2" eb="10">
      <t>ホジョキンコウフケッテイガク</t>
    </rPh>
    <phoneticPr fontId="2"/>
  </si>
  <si>
    <t>添付書類</t>
    <rPh sb="0" eb="2">
      <t>テンプ</t>
    </rPh>
    <rPh sb="2" eb="4">
      <t>ショルイ</t>
    </rPh>
    <phoneticPr fontId="2"/>
  </si>
  <si>
    <t>法人名</t>
    <rPh sb="0" eb="3">
      <t>ホウジンメイ</t>
    </rPh>
    <phoneticPr fontId="2"/>
  </si>
  <si>
    <t>サービス種別</t>
  </si>
  <si>
    <t>上限額</t>
  </si>
  <si>
    <t>対象経費</t>
  </si>
  <si>
    <t>特定施設入居者生活介護</t>
  </si>
  <si>
    <t>認知症対応型共同生活介護</t>
  </si>
  <si>
    <t>短期入所生活介護</t>
  </si>
  <si>
    <t>短期入所療養介護</t>
  </si>
  <si>
    <t>小規模多機能型居宅介護</t>
  </si>
  <si>
    <t>看護小規模多機能型居宅介護</t>
  </si>
  <si>
    <t>通所介護</t>
  </si>
  <si>
    <t>通所リハビリテーション</t>
  </si>
  <si>
    <t>認知症対応型通所介護</t>
  </si>
  <si>
    <t>地域密着型通所介護</t>
  </si>
  <si>
    <t>訪問入浴介護</t>
  </si>
  <si>
    <t>夜間対応型訪問介護</t>
  </si>
  <si>
    <t>訪問看護</t>
  </si>
  <si>
    <t>訪問リハビリテーション</t>
  </si>
  <si>
    <t>定期巡回・随時対応型訪問介護看護</t>
  </si>
  <si>
    <t>福祉用具貸与・特定福祉用具販売</t>
  </si>
  <si>
    <t>居宅介護支援</t>
  </si>
  <si>
    <t>電気・ガス料金</t>
  </si>
  <si>
    <t>高齢者サービス</t>
  </si>
  <si>
    <t>地域包括支援センター</t>
  </si>
  <si>
    <t>燃料費</t>
    <rPh sb="0" eb="2">
      <t>ネンリョウ</t>
    </rPh>
    <rPh sb="2" eb="3">
      <t>ヒ</t>
    </rPh>
    <phoneticPr fontId="2"/>
  </si>
  <si>
    <t>電気</t>
    <rPh sb="0" eb="2">
      <t>デンキ</t>
    </rPh>
    <phoneticPr fontId="2"/>
  </si>
  <si>
    <t>ガス料金</t>
    <rPh sb="2" eb="4">
      <t>リョウキン</t>
    </rPh>
    <phoneticPr fontId="2"/>
  </si>
  <si>
    <t>食材費</t>
    <rPh sb="0" eb="3">
      <t>ショクザイヒ</t>
    </rPh>
    <phoneticPr fontId="2"/>
  </si>
  <si>
    <t>電気料金</t>
    <rPh sb="0" eb="2">
      <t>デンキ</t>
    </rPh>
    <rPh sb="2" eb="4">
      <t>リョウキン</t>
    </rPh>
    <phoneticPr fontId="2"/>
  </si>
  <si>
    <t>合計</t>
    <rPh sb="0" eb="2">
      <t>ゴウケイ</t>
    </rPh>
    <phoneticPr fontId="7"/>
  </si>
  <si>
    <t>訪問介護</t>
    <phoneticPr fontId="2"/>
  </si>
  <si>
    <t>対象外</t>
    <rPh sb="0" eb="3">
      <t>タイショウガイ</t>
    </rPh>
    <phoneticPr fontId="2"/>
  </si>
  <si>
    <t>区分</t>
  </si>
  <si>
    <t>短期入所生活（療養）介護</t>
  </si>
  <si>
    <t>電気・ガス料金、食材費</t>
  </si>
  <si>
    <t>介護サービス</t>
    <phoneticPr fontId="2"/>
  </si>
  <si>
    <t>※サービス種別ごとに対象経費が異なります。別紙をご参照ください。</t>
    <rPh sb="5" eb="7">
      <t>シュベツ</t>
    </rPh>
    <rPh sb="10" eb="12">
      <t>タイショウ</t>
    </rPh>
    <rPh sb="12" eb="14">
      <t>ケイヒ</t>
    </rPh>
    <rPh sb="15" eb="16">
      <t>コト</t>
    </rPh>
    <rPh sb="21" eb="23">
      <t>ベッシ</t>
    </rPh>
    <rPh sb="25" eb="27">
      <t>サンショウ</t>
    </rPh>
    <phoneticPr fontId="2"/>
  </si>
  <si>
    <t>詳細は以下の表の通りです。</t>
  </si>
  <si>
    <t>補助対象経費</t>
  </si>
  <si>
    <t>対象経費と補助金の額は事業者のサービス種別ごとに異なります。</t>
  </si>
  <si>
    <t>※1法人で複数のサービス種別の事業所を運営されている場合には併給されます。</t>
  </si>
  <si>
    <t>実績額（対象経費ごと）</t>
    <rPh sb="0" eb="3">
      <t>ジッセキガク</t>
    </rPh>
    <rPh sb="4" eb="6">
      <t>タイショウ</t>
    </rPh>
    <rPh sb="6" eb="8">
      <t>ケイヒ</t>
    </rPh>
    <phoneticPr fontId="2"/>
  </si>
  <si>
    <t>（備考）実績報告額が補助金交付決定額よりも少ない場合は、その差額を市が指定する期日まで
　に返還していただきます。</t>
    <rPh sb="1" eb="3">
      <t>ビコウ</t>
    </rPh>
    <rPh sb="4" eb="9">
      <t>ジッセキホウコクガク</t>
    </rPh>
    <rPh sb="10" eb="13">
      <t>ホジョキン</t>
    </rPh>
    <rPh sb="13" eb="15">
      <t>コウフ</t>
    </rPh>
    <rPh sb="15" eb="17">
      <t>ケッテイ</t>
    </rPh>
    <rPh sb="17" eb="18">
      <t>ガク</t>
    </rPh>
    <rPh sb="21" eb="22">
      <t>スク</t>
    </rPh>
    <rPh sb="24" eb="26">
      <t>バアイ</t>
    </rPh>
    <rPh sb="30" eb="32">
      <t>サガク</t>
    </rPh>
    <rPh sb="33" eb="34">
      <t>シ</t>
    </rPh>
    <rPh sb="35" eb="37">
      <t>シテイ</t>
    </rPh>
    <rPh sb="39" eb="41">
      <t>キジツ</t>
    </rPh>
    <rPh sb="46" eb="48">
      <t>ヘンカン</t>
    </rPh>
    <phoneticPr fontId="2"/>
  </si>
  <si>
    <t>補助上限額</t>
    <rPh sb="0" eb="5">
      <t>ホジョジョウゲンガク</t>
    </rPh>
    <phoneticPr fontId="2"/>
  </si>
  <si>
    <t>実績報告額</t>
    <rPh sb="0" eb="5">
      <t>ジッセキホウコクガク</t>
    </rPh>
    <phoneticPr fontId="2"/>
  </si>
  <si>
    <t>配食サービス（受託事業者に限る）</t>
    <rPh sb="7" eb="9">
      <t>ジュタク</t>
    </rPh>
    <rPh sb="9" eb="12">
      <t>ジギョウシャ</t>
    </rPh>
    <rPh sb="13" eb="14">
      <t>カギ</t>
    </rPh>
    <phoneticPr fontId="2"/>
  </si>
  <si>
    <t>担当者氏名</t>
    <rPh sb="0" eb="2">
      <t>タントウ</t>
    </rPh>
    <rPh sb="2" eb="3">
      <t>シャ</t>
    </rPh>
    <rPh sb="3" eb="5">
      <t>シメイ</t>
    </rPh>
    <phoneticPr fontId="2"/>
  </si>
  <si>
    <t>西東京市介護サービス事業所等物価高騰支援対策事業費補助金実績報告書</t>
    <rPh sb="10" eb="13">
      <t>ジギョウショ</t>
    </rPh>
    <rPh sb="13" eb="14">
      <t>トウ</t>
    </rPh>
    <rPh sb="18" eb="20">
      <t>シエン</t>
    </rPh>
    <rPh sb="20" eb="22">
      <t>タイサク</t>
    </rPh>
    <rPh sb="24" eb="25">
      <t>ヒ</t>
    </rPh>
    <phoneticPr fontId="2"/>
  </si>
  <si>
    <t>　西東京市介護サービス事業所等物価高騰支援対策事業費補助金に係る事業の実績について、関係書類を添えて、以下のとおり報告します。</t>
    <phoneticPr fontId="2"/>
  </si>
  <si>
    <t>２月</t>
  </si>
  <si>
    <t>３月</t>
  </si>
  <si>
    <t>４月</t>
  </si>
  <si>
    <t>５月</t>
  </si>
  <si>
    <t>６月</t>
  </si>
  <si>
    <t>７月</t>
  </si>
  <si>
    <t>８月</t>
  </si>
  <si>
    <t>９月</t>
  </si>
  <si>
    <t>１０月</t>
  </si>
  <si>
    <t>１１月</t>
  </si>
  <si>
    <t>１２月</t>
  </si>
  <si>
    <t>介護老人福祉施設</t>
    <rPh sb="0" eb="8">
      <t>カイゴロウジンフクシシセツ</t>
    </rPh>
    <phoneticPr fontId="2"/>
  </si>
  <si>
    <t>介護老人保健施設</t>
    <rPh sb="0" eb="8">
      <t>カイゴロウジンホケンシセツ</t>
    </rPh>
    <phoneticPr fontId="2"/>
  </si>
  <si>
    <t>介護医療院</t>
    <rPh sb="0" eb="5">
      <t>カイゴイリョウイン</t>
    </rPh>
    <phoneticPr fontId="2"/>
  </si>
  <si>
    <t>対象外</t>
    <rPh sb="0" eb="3">
      <t>タイショウガイ</t>
    </rPh>
    <phoneticPr fontId="2"/>
  </si>
  <si>
    <t>費用種別</t>
    <rPh sb="0" eb="4">
      <t>ヒヨウシュベツ</t>
    </rPh>
    <phoneticPr fontId="2"/>
  </si>
  <si>
    <t>令和７年度中に要した経費　a</t>
    <rPh sb="0" eb="2">
      <t>レイワ</t>
    </rPh>
    <rPh sb="3" eb="5">
      <t>ネンド</t>
    </rPh>
    <rPh sb="5" eb="6">
      <t>チュウ</t>
    </rPh>
    <rPh sb="7" eb="8">
      <t>ヨウ</t>
    </rPh>
    <rPh sb="10" eb="12">
      <t>ケイヒ</t>
    </rPh>
    <phoneticPr fontId="2"/>
  </si>
  <si>
    <t>実績額合計
※cの合計</t>
    <rPh sb="0" eb="3">
      <t>ジッセキガク</t>
    </rPh>
    <rPh sb="3" eb="5">
      <t>ゴウケイ</t>
    </rPh>
    <rPh sb="9" eb="11">
      <t>ゴウケイ</t>
    </rPh>
    <phoneticPr fontId="2"/>
  </si>
  <si>
    <t>燃料費</t>
    <rPh sb="0" eb="3">
      <t>ネンリョウヒ</t>
    </rPh>
    <phoneticPr fontId="2"/>
  </si>
  <si>
    <t>電気料金</t>
    <rPh sb="0" eb="2">
      <t>デンキ</t>
    </rPh>
    <rPh sb="2" eb="4">
      <t>リョウキン</t>
    </rPh>
    <phoneticPr fontId="2"/>
  </si>
  <si>
    <t>ガス料金</t>
    <rPh sb="2" eb="4">
      <t>リョウキン</t>
    </rPh>
    <phoneticPr fontId="2"/>
  </si>
  <si>
    <t>食材費</t>
    <rPh sb="0" eb="3">
      <t>ショクザイヒ</t>
    </rPh>
    <phoneticPr fontId="2"/>
  </si>
  <si>
    <t>合計</t>
    <rPh sb="0" eb="2">
      <t>ゴウケイ</t>
    </rPh>
    <phoneticPr fontId="2"/>
  </si>
  <si>
    <t>３　返還額</t>
    <rPh sb="2" eb="5">
      <t>ヘンカンガク</t>
    </rPh>
    <phoneticPr fontId="2"/>
  </si>
  <si>
    <t>・実績報告書別紙１（対象経費積算シート）</t>
    <rPh sb="1" eb="6">
      <t>ジッセキホウコクショ</t>
    </rPh>
    <rPh sb="6" eb="8">
      <t>ベッシ</t>
    </rPh>
    <rPh sb="10" eb="14">
      <t>タイショウケイヒ</t>
    </rPh>
    <rPh sb="14" eb="16">
      <t>セキサン</t>
    </rPh>
    <phoneticPr fontId="2"/>
  </si>
  <si>
    <t>（実績報告書別紙２）</t>
    <rPh sb="1" eb="3">
      <t>ジッセキ</t>
    </rPh>
    <rPh sb="3" eb="6">
      <t>ホウコクショ</t>
    </rPh>
    <rPh sb="6" eb="8">
      <t>ベッシ</t>
    </rPh>
    <phoneticPr fontId="7"/>
  </si>
  <si>
    <t>実績額　c
（（a-b）/２）</t>
    <rPh sb="0" eb="2">
      <t>ジッセキ</t>
    </rPh>
    <rPh sb="2" eb="3">
      <t>ガク</t>
    </rPh>
    <phoneticPr fontId="2"/>
  </si>
  <si>
    <t>事業者番号</t>
    <rPh sb="0" eb="3">
      <t>ジギョウシャ</t>
    </rPh>
    <rPh sb="3" eb="5">
      <t>バンゴウ</t>
    </rPh>
    <phoneticPr fontId="2"/>
  </si>
  <si>
    <t>補助
上限額</t>
    <phoneticPr fontId="36"/>
  </si>
  <si>
    <t>介護老人福祉施設</t>
    <rPh sb="0" eb="2">
      <t>カイゴ</t>
    </rPh>
    <rPh sb="2" eb="8">
      <t>ロウジンフクシシセツ</t>
    </rPh>
    <phoneticPr fontId="36"/>
  </si>
  <si>
    <t>50万円</t>
    <phoneticPr fontId="36"/>
  </si>
  <si>
    <t>電気・ガス料金、食材費</t>
    <rPh sb="0" eb="2">
      <t>デンキ</t>
    </rPh>
    <rPh sb="5" eb="7">
      <t>リョウキン</t>
    </rPh>
    <rPh sb="8" eb="11">
      <t>ショクザイヒ</t>
    </rPh>
    <phoneticPr fontId="36"/>
  </si>
  <si>
    <t>介護老人保健施設</t>
    <rPh sb="0" eb="8">
      <t>カイゴロウジンホケンシセツ</t>
    </rPh>
    <phoneticPr fontId="36"/>
  </si>
  <si>
    <t>介護医療院</t>
    <rPh sb="0" eb="5">
      <t>カイゴイリョウイン</t>
    </rPh>
    <phoneticPr fontId="36"/>
  </si>
  <si>
    <t>25万円</t>
    <phoneticPr fontId="36"/>
  </si>
  <si>
    <t>電気・ガス料金、食材費</t>
    <phoneticPr fontId="36"/>
  </si>
  <si>
    <t>20万円</t>
    <phoneticPr fontId="36"/>
  </si>
  <si>
    <t>燃料費、電気・ガス料金、食材費</t>
    <rPh sb="0" eb="3">
      <t>ネンリョウヒ</t>
    </rPh>
    <phoneticPr fontId="36"/>
  </si>
  <si>
    <t>通所介護</t>
    <phoneticPr fontId="36"/>
  </si>
  <si>
    <t>15万円</t>
    <phoneticPr fontId="36"/>
  </si>
  <si>
    <t>通所リハビリテーション</t>
    <rPh sb="0" eb="2">
      <t>ツウショ</t>
    </rPh>
    <phoneticPr fontId="36"/>
  </si>
  <si>
    <t>燃料費、電気・ガス料金、食材費</t>
    <phoneticPr fontId="36"/>
  </si>
  <si>
    <t>訪問介護</t>
    <phoneticPr fontId="36"/>
  </si>
  <si>
    <t>５万円</t>
    <phoneticPr fontId="36"/>
  </si>
  <si>
    <t>訪問看護</t>
    <phoneticPr fontId="36"/>
  </si>
  <si>
    <t>訪問リハビリテーション</t>
    <rPh sb="0" eb="2">
      <t>ホウモン</t>
    </rPh>
    <phoneticPr fontId="36"/>
  </si>
  <si>
    <t>定期巡回・随時対応型訪問介護看護</t>
    <phoneticPr fontId="36"/>
  </si>
  <si>
    <t>夜間対応型訪問介護</t>
    <phoneticPr fontId="36"/>
  </si>
  <si>
    <t>訪問入浴介護</t>
    <rPh sb="0" eb="6">
      <t>ホウモンニュウヨクカイゴ</t>
    </rPh>
    <phoneticPr fontId="36"/>
  </si>
  <si>
    <t>燃料費、電気・ガス料金</t>
    <rPh sb="0" eb="3">
      <t>ネンリョウヒ</t>
    </rPh>
    <phoneticPr fontId="36"/>
  </si>
  <si>
    <t>燃料費、電気・ガス料金</t>
    <phoneticPr fontId="36"/>
  </si>
  <si>
    <t>配食サービス
※市から委託を受けて事業を実施する事業者に限ります。</t>
    <phoneticPr fontId="36"/>
  </si>
  <si>
    <t>対象経費内訳書（令和７年度）</t>
    <rPh sb="0" eb="4">
      <t>タイショウケイヒ</t>
    </rPh>
    <rPh sb="4" eb="7">
      <t>ウチワケショ</t>
    </rPh>
    <rPh sb="8" eb="10">
      <t>レイワ</t>
    </rPh>
    <rPh sb="11" eb="13">
      <t>ネンド</t>
    </rPh>
    <phoneticPr fontId="2"/>
  </si>
  <si>
    <t>対象経費内訳書（令和３年度から令和６年度のうちいずれか）</t>
    <rPh sb="0" eb="4">
      <t>タイショウケイヒ</t>
    </rPh>
    <rPh sb="4" eb="7">
      <t>ウチワケショ</t>
    </rPh>
    <rPh sb="8" eb="10">
      <t>レイワ</t>
    </rPh>
    <rPh sb="11" eb="13">
      <t>ネンド</t>
    </rPh>
    <rPh sb="15" eb="17">
      <t>レイワ</t>
    </rPh>
    <rPh sb="18" eb="20">
      <t>ネンド</t>
    </rPh>
    <phoneticPr fontId="2"/>
  </si>
  <si>
    <t>１月</t>
  </si>
  <si>
    <t>１月</t>
    <phoneticPr fontId="2"/>
  </si>
  <si>
    <t>２月</t>
    <phoneticPr fontId="2"/>
  </si>
  <si>
    <t>３月</t>
    <phoneticPr fontId="2"/>
  </si>
  <si>
    <t>（実績報告書別紙３）</t>
    <rPh sb="1" eb="3">
      <t>ジッセキ</t>
    </rPh>
    <rPh sb="3" eb="6">
      <t>ホウコクショ</t>
    </rPh>
    <rPh sb="6" eb="8">
      <t>ベッシ</t>
    </rPh>
    <phoneticPr fontId="7"/>
  </si>
  <si>
    <t>令和３年度から令和６年度のうちいずれかの年度に要した経費　b</t>
    <rPh sb="0" eb="2">
      <t>レイワ</t>
    </rPh>
    <rPh sb="3" eb="5">
      <t>ネンド</t>
    </rPh>
    <rPh sb="7" eb="9">
      <t>レイワ</t>
    </rPh>
    <rPh sb="10" eb="12">
      <t>ネンド</t>
    </rPh>
    <rPh sb="20" eb="22">
      <t>ネンド</t>
    </rPh>
    <rPh sb="23" eb="24">
      <t>ヨウ</t>
    </rPh>
    <rPh sb="26" eb="28">
      <t>ケイヒ</t>
    </rPh>
    <phoneticPr fontId="2"/>
  </si>
  <si>
    <t>・実績報告書別紙２（対象経費内訳書（令和７年度））</t>
    <rPh sb="10" eb="14">
      <t>タイショウケイヒ</t>
    </rPh>
    <rPh sb="14" eb="17">
      <t>ウチワケショ</t>
    </rPh>
    <rPh sb="18" eb="20">
      <t>レイワ</t>
    </rPh>
    <rPh sb="21" eb="23">
      <t>ネンド</t>
    </rPh>
    <phoneticPr fontId="2"/>
  </si>
  <si>
    <t>　・実績報告書別紙３（対象経費内訳書（令和３年度から令和６年度のいずれか））</t>
    <rPh sb="2" eb="7">
      <t>ジッセキホウコクショ</t>
    </rPh>
    <rPh sb="7" eb="9">
      <t>ベッシ</t>
    </rPh>
    <rPh sb="26" eb="28">
      <t>レイワ</t>
    </rPh>
    <rPh sb="29" eb="31">
      <t>ネンド</t>
    </rPh>
    <phoneticPr fontId="2"/>
  </si>
  <si>
    <t>※この補助金の対象経費は、費用種別欄に掲げる経費の、令和７年度と令和３年度から令和６年度中のいずれかに要した経費の「支出額」の差です。</t>
    <rPh sb="3" eb="6">
      <t>ホジョキン</t>
    </rPh>
    <rPh sb="7" eb="9">
      <t>タイショウ</t>
    </rPh>
    <rPh sb="9" eb="11">
      <t>ケイヒ</t>
    </rPh>
    <rPh sb="13" eb="15">
      <t>ヒヨウ</t>
    </rPh>
    <rPh sb="15" eb="17">
      <t>シュベツ</t>
    </rPh>
    <rPh sb="17" eb="18">
      <t>ラン</t>
    </rPh>
    <rPh sb="19" eb="20">
      <t>カカ</t>
    </rPh>
    <rPh sb="22" eb="24">
      <t>ケイヒ</t>
    </rPh>
    <rPh sb="26" eb="28">
      <t>レイワ</t>
    </rPh>
    <rPh sb="29" eb="30">
      <t>ネン</t>
    </rPh>
    <rPh sb="30" eb="31">
      <t>ド</t>
    </rPh>
    <rPh sb="32" eb="34">
      <t>レイワ</t>
    </rPh>
    <rPh sb="35" eb="36">
      <t>ネン</t>
    </rPh>
    <rPh sb="36" eb="37">
      <t>ド</t>
    </rPh>
    <rPh sb="39" eb="41">
      <t>レイワ</t>
    </rPh>
    <rPh sb="42" eb="44">
      <t>ネンド</t>
    </rPh>
    <rPh sb="44" eb="45">
      <t>チュウ</t>
    </rPh>
    <rPh sb="51" eb="52">
      <t>ヨウ</t>
    </rPh>
    <rPh sb="54" eb="56">
      <t>ケイヒ</t>
    </rPh>
    <rPh sb="58" eb="61">
      <t>シシュツガク</t>
    </rPh>
    <rPh sb="63" eb="64">
      <t>サ</t>
    </rPh>
    <phoneticPr fontId="7"/>
  </si>
  <si>
    <t>選択年度</t>
    <rPh sb="0" eb="4">
      <t>センタクネンド</t>
    </rPh>
    <phoneticPr fontId="2"/>
  </si>
  <si>
    <t>※選択年度については、各事業所で対象経費がもっとも少ない年度を選択してください。（同一年度を選択していただいても構いません。）</t>
    <rPh sb="1" eb="5">
      <t>センタクネンド</t>
    </rPh>
    <rPh sb="11" eb="15">
      <t>カクジギョウショ</t>
    </rPh>
    <rPh sb="16" eb="20">
      <t>タイショウケイヒ</t>
    </rPh>
    <rPh sb="25" eb="26">
      <t>スク</t>
    </rPh>
    <rPh sb="28" eb="30">
      <t>ネンド</t>
    </rPh>
    <rPh sb="31" eb="33">
      <t>センタク</t>
    </rPh>
    <rPh sb="41" eb="45">
      <t>ドウイツネンド</t>
    </rPh>
    <rPh sb="46" eb="48">
      <t>センタク</t>
    </rPh>
    <rPh sb="56" eb="57">
      <t>カマ</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</si>
  <si>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</si>
  <si>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</si>
  <si>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</si>
  <si>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</si>
  <si>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※必ずしもレシートや支出明細書の原本の提出は求めませんが、それらは、５年間（令和13年３月末日ま
　で）保存しておいてください。必要に応じて、市に提出を求める場合もございます。ご了承ください。</t>
    <rPh sb="1" eb="2">
      <t>カナラ</t>
    </rPh>
    <rPh sb="10" eb="12">
      <t>シシュツ</t>
    </rPh>
    <rPh sb="12" eb="15">
      <t>メイサイショ</t>
    </rPh>
    <rPh sb="16" eb="18">
      <t>ゲンポン</t>
    </rPh>
    <rPh sb="19" eb="21">
      <t>テイシュツ</t>
    </rPh>
    <rPh sb="22" eb="23">
      <t>モト</t>
    </rPh>
    <rPh sb="35" eb="37">
      <t>ネンカン</t>
    </rPh>
    <rPh sb="38" eb="40">
      <t>レイワ</t>
    </rPh>
    <rPh sb="42" eb="43">
      <t>ネン</t>
    </rPh>
    <rPh sb="44" eb="45">
      <t>ガツ</t>
    </rPh>
    <rPh sb="45" eb="47">
      <t>マツジツ</t>
    </rPh>
    <rPh sb="52" eb="54">
      <t>ホゾン</t>
    </rPh>
    <rPh sb="64" eb="66">
      <t>ヒツヨウ</t>
    </rPh>
    <rPh sb="67" eb="68">
      <t>オウ</t>
    </rPh>
    <rPh sb="71" eb="72">
      <t>シ</t>
    </rPh>
    <rPh sb="73" eb="75">
      <t>テイシュツ</t>
    </rPh>
    <rPh sb="76" eb="77">
      <t>モト</t>
    </rPh>
    <rPh sb="79" eb="81">
      <t>バアイ</t>
    </rPh>
    <rPh sb="89" eb="91">
      <t>リョウショウ</t>
    </rPh>
    <phoneticPr fontId="2"/>
  </si>
  <si>
    <t>※まずサービス種別や事業所番号、事業所名を選択してください。それぞれの経費は、別シートを入力すれば転記されます。</t>
    <rPh sb="7" eb="9">
      <t>シュベツ</t>
    </rPh>
    <rPh sb="10" eb="15">
      <t>ジギョウショバンゴウ</t>
    </rPh>
    <rPh sb="16" eb="20">
      <t>ジギョウショメイ</t>
    </rPh>
    <rPh sb="21" eb="23">
      <t>センタク</t>
    </rPh>
    <rPh sb="35" eb="37">
      <t>ケイヒ</t>
    </rPh>
    <rPh sb="39" eb="40">
      <t>ベツ</t>
    </rPh>
    <rPh sb="44" eb="46">
      <t>ニュウリョク</t>
    </rPh>
    <rPh sb="49" eb="51">
      <t>テンキ</t>
    </rPh>
    <phoneticPr fontId="2"/>
  </si>
  <si>
    <t>※対象経費は、各月における支払額になります。利用分ではございません。</t>
    <rPh sb="1" eb="5">
      <t>タイショウケイヒ</t>
    </rPh>
    <rPh sb="7" eb="9">
      <t>カクツキ</t>
    </rPh>
    <rPh sb="13" eb="15">
      <t>シハライ</t>
    </rPh>
    <rPh sb="15" eb="16">
      <t>ガク</t>
    </rPh>
    <rPh sb="22" eb="25">
      <t>リヨウブン</t>
    </rPh>
    <phoneticPr fontId="2"/>
  </si>
  <si>
    <t>※対象経費は、各月における支払額になります。利用分ではございません。</t>
    <phoneticPr fontId="2"/>
  </si>
  <si>
    <t>実績報告提出フォームにアンケートがございますので、是非ご協力お願いします。</t>
    <rPh sb="0" eb="2">
      <t>ジッセキ</t>
    </rPh>
    <rPh sb="2" eb="4">
      <t>ホウコク</t>
    </rPh>
    <rPh sb="4" eb="6">
      <t>テイシュツ</t>
    </rPh>
    <rPh sb="25" eb="27">
      <t>ゼヒ</t>
    </rPh>
    <rPh sb="28" eb="30">
      <t>キョウリョク</t>
    </rPh>
    <rPh sb="31" eb="32">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</si>
</sst>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_ "/>
    <numFmt numFmtId="178" formatCode="[$-411]ggge&quot;年&quot;m&quot;月&quot;d&quot;日&quot;;@"/>
    <numFmt numFmtId="179" formatCode="[$-411]ge\.m\.d;@"/>
  </numFmts>
  <fonts count="3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indexed="81"/>
      <name val="BIZ UDP明朝 Medium"/>
      <family val="1"/>
      <charset val="128"/>
    </font>
    <font>
      <sz val="11"/>
      <name val="ＭＳ Ｐゴシック"/>
      <family val="3"/>
      <charset val="128"/>
    </font>
    <font>
      <sz val="12"/>
      <name val="Yu Gothic UI"/>
      <family val="3"/>
      <charset val="128"/>
    </font>
    <font>
      <sz val="6"/>
      <name val="ＭＳ Ｐゴシック"/>
      <family val="3"/>
      <charset val="128"/>
    </font>
    <font>
      <sz val="11"/>
      <name val="Yu Gothic UI"/>
      <family val="3"/>
      <charset val="128"/>
    </font>
    <font>
      <sz val="18"/>
      <name val="Yu Gothic UI"/>
      <family val="3"/>
      <charset val="128"/>
    </font>
    <font>
      <b/>
      <sz val="10"/>
      <name val="Yu Gothic UI"/>
      <family val="3"/>
      <charset val="128"/>
    </font>
    <font>
      <sz val="10"/>
      <name val="Yu Gothic UI"/>
      <family val="3"/>
      <charset val="128"/>
    </font>
    <font>
      <sz val="9"/>
      <name val="Yu Gothic UI"/>
      <family val="3"/>
      <charset val="128"/>
    </font>
    <font>
      <sz val="12"/>
      <color theme="1"/>
      <name val="BIZ UDゴシック"/>
      <family val="3"/>
      <charset val="128"/>
    </font>
    <font>
      <sz val="11"/>
      <color theme="1"/>
      <name val="BIZ UDゴシック"/>
      <family val="3"/>
      <charset val="128"/>
    </font>
    <font>
      <sz val="12"/>
      <color theme="0" tint="-0.14999847407452621"/>
      <name val="BIZ UDゴシック"/>
      <family val="3"/>
      <charset val="128"/>
    </font>
    <font>
      <sz val="9"/>
      <color theme="1"/>
      <name val="BIZ UDゴシック"/>
      <family val="3"/>
      <charset val="128"/>
    </font>
    <font>
      <sz val="9"/>
      <color rgb="FFFF0000"/>
      <name val="BIZ UDゴシック"/>
      <family val="3"/>
      <charset val="128"/>
    </font>
    <font>
      <sz val="10"/>
      <color theme="1"/>
      <name val="BIZ UDゴシック"/>
      <family val="3"/>
      <charset val="128"/>
    </font>
    <font>
      <sz val="8"/>
      <color theme="1"/>
      <name val="BIZ UDゴシック"/>
      <family val="3"/>
      <charset val="128"/>
    </font>
    <font>
      <sz val="9"/>
      <name val="BIZ UDゴシック"/>
      <family val="3"/>
      <charset val="128"/>
    </font>
    <font>
      <sz val="11"/>
      <color theme="0" tint="-0.14999847407452621"/>
      <name val="BIZ UDゴシック"/>
      <family val="3"/>
      <charset val="128"/>
    </font>
    <font>
      <b/>
      <sz val="10"/>
      <color rgb="FF222222"/>
      <name val="游ゴシック Medium"/>
      <family val="3"/>
      <charset val="128"/>
    </font>
    <font>
      <sz val="10"/>
      <color rgb="FF222222"/>
      <name val="游ゴシック Medium"/>
      <family val="3"/>
      <charset val="128"/>
    </font>
    <font>
      <sz val="10"/>
      <color theme="1"/>
      <name val="游ゴシック"/>
      <family val="3"/>
      <charset val="128"/>
      <scheme val="minor"/>
    </font>
    <font>
      <b/>
      <sz val="13.5"/>
      <color theme="1"/>
      <name val="游ゴシック"/>
      <family val="3"/>
      <charset val="128"/>
      <scheme val="minor"/>
    </font>
    <font>
      <sz val="10"/>
      <color rgb="FFFF0000"/>
      <name val="BIZ UDゴシック"/>
      <family val="3"/>
      <charset val="128"/>
    </font>
    <font>
      <sz val="10"/>
      <color theme="1"/>
      <name val="Yu Gothic UI"/>
      <family val="3"/>
      <charset val="128"/>
    </font>
    <font>
      <sz val="12"/>
      <name val="BIZ UDゴシック"/>
      <family val="3"/>
      <charset val="128"/>
    </font>
    <font>
      <sz val="10.5"/>
      <name val="BIZ UD明朝 Medium"/>
      <family val="1"/>
      <charset val="128"/>
    </font>
    <font>
      <sz val="12"/>
      <name val="BIZ UDPゴシック"/>
      <family val="3"/>
      <charset val="128"/>
    </font>
    <font>
      <sz val="11"/>
      <name val="BIZ UDゴシック"/>
      <family val="3"/>
      <charset val="128"/>
    </font>
    <font>
      <sz val="16"/>
      <color theme="1"/>
      <name val="BIZ UDゴシック"/>
      <family val="3"/>
      <charset val="128"/>
    </font>
    <font>
      <b/>
      <sz val="11"/>
      <color indexed="81"/>
      <name val="MS P ゴシック"/>
      <family val="3"/>
      <charset val="128"/>
    </font>
    <font>
      <b/>
      <sz val="11"/>
      <color rgb="FFFF0000"/>
      <name val="Yu Gothic UI"/>
      <family val="3"/>
      <charset val="128"/>
    </font>
    <font>
      <b/>
      <sz val="14"/>
      <color theme="1"/>
      <name val="游ゴシック"/>
      <family val="3"/>
      <charset val="128"/>
      <scheme val="minor"/>
    </font>
    <font>
      <sz val="6"/>
      <name val="Yu Gothic"/>
      <family val="2"/>
      <charset val="128"/>
    </font>
    <font>
      <b/>
      <sz val="11"/>
      <color theme="1"/>
      <name val="ＭＳ 明朝"/>
      <family val="1"/>
      <charset val="128"/>
    </font>
    <font>
      <b/>
      <sz val="11"/>
      <color theme="1"/>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BEBE7"/>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3399FF"/>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rgb="FFBBBBBB"/>
      </left>
      <right style="medium">
        <color rgb="FFBBBBBB"/>
      </right>
      <top style="medium">
        <color rgb="FFBBBBBB"/>
      </top>
      <bottom/>
      <diagonal/>
    </border>
    <border>
      <left style="medium">
        <color rgb="FFBBBBBB"/>
      </left>
      <right style="medium">
        <color rgb="FFBBBBBB"/>
      </right>
      <top/>
      <bottom style="medium">
        <color rgb="FFBBBBBB"/>
      </bottom>
      <diagonal/>
    </border>
    <border>
      <left style="medium">
        <color rgb="FFBBBBBB"/>
      </left>
      <right style="medium">
        <color rgb="FFBBBBBB"/>
      </right>
      <top/>
      <bottom/>
      <diagonal/>
    </border>
    <border>
      <left/>
      <right/>
      <top style="medium">
        <color indexed="64"/>
      </top>
      <bottom/>
      <diagonal/>
    </border>
    <border>
      <left/>
      <right/>
      <top/>
      <bottom style="medium">
        <color indexed="64"/>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indexed="64"/>
      </bottom>
      <diagonal/>
    </border>
    <border>
      <left style="thin">
        <color auto="1"/>
      </left>
      <right/>
      <top/>
      <bottom/>
      <diagonal/>
    </border>
    <border>
      <left/>
      <right style="thin">
        <color indexed="64"/>
      </right>
      <top/>
      <bottom/>
      <diagonal/>
    </border>
    <border>
      <left style="thin">
        <color auto="1"/>
      </left>
      <right/>
      <top style="thin">
        <color auto="1"/>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indexed="64"/>
      </bottom>
      <diagonal/>
    </border>
    <border>
      <left style="medium">
        <color auto="1"/>
      </left>
      <right style="thin">
        <color indexed="64"/>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thin">
        <color indexed="64"/>
      </left>
      <right style="medium">
        <color auto="1"/>
      </right>
      <top style="double">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double">
        <color indexed="64"/>
      </bottom>
      <diagonal/>
    </border>
    <border>
      <left style="thin">
        <color auto="1"/>
      </left>
      <right/>
      <top style="thin">
        <color auto="1"/>
      </top>
      <bottom style="medium">
        <color auto="1"/>
      </bottom>
      <diagonal/>
    </border>
    <border>
      <left style="medium">
        <color auto="1"/>
      </left>
      <right style="thin">
        <color indexed="64"/>
      </right>
      <top/>
      <bottom style="double">
        <color indexed="64"/>
      </bottom>
      <diagonal/>
    </border>
    <border>
      <left style="medium">
        <color auto="1"/>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medium">
        <color rgb="FFBBBBBB"/>
      </left>
      <right style="medium">
        <color rgb="FFBBBBBB"/>
      </right>
      <top style="medium">
        <color theme="0"/>
      </top>
      <bottom style="medium">
        <color theme="0"/>
      </bottom>
      <diagonal/>
    </border>
    <border>
      <left/>
      <right/>
      <top/>
      <bottom style="double">
        <color indexed="64"/>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212">
    <xf numFmtId="0" fontId="0" fillId="0" borderId="0" xfId="0">
      <alignment vertical="center"/>
    </xf>
    <xf numFmtId="0" fontId="0" fillId="0" borderId="0" xfId="0" applyAlignment="1">
      <alignment horizontal="right" vertical="center"/>
    </xf>
    <xf numFmtId="0" fontId="6" fillId="0" borderId="0" xfId="3" applyFont="1">
      <alignment vertical="center"/>
    </xf>
    <xf numFmtId="0" fontId="8" fillId="0" borderId="0" xfId="3" applyFont="1">
      <alignment vertical="center"/>
    </xf>
    <xf numFmtId="0" fontId="9" fillId="0" borderId="0" xfId="3" applyFont="1">
      <alignment vertical="center"/>
    </xf>
    <xf numFmtId="0" fontId="11" fillId="0" borderId="0" xfId="3" applyFont="1">
      <alignment vertical="center"/>
    </xf>
    <xf numFmtId="0" fontId="11" fillId="0" borderId="0" xfId="3" applyFont="1" applyAlignment="1">
      <alignment horizontal="left" vertical="center"/>
    </xf>
    <xf numFmtId="0" fontId="12" fillId="0" borderId="0" xfId="3" applyFont="1">
      <alignment vertical="center"/>
    </xf>
    <xf numFmtId="0" fontId="13" fillId="0" borderId="0" xfId="0" applyFont="1">
      <alignment vertical="center"/>
    </xf>
    <xf numFmtId="0" fontId="8" fillId="0" borderId="0" xfId="3" applyFont="1" applyAlignment="1">
      <alignment horizontal="right" vertical="center"/>
    </xf>
    <xf numFmtId="0" fontId="15" fillId="0" borderId="0" xfId="0" applyFont="1">
      <alignment vertical="center"/>
    </xf>
    <xf numFmtId="0" fontId="13" fillId="0" borderId="0" xfId="0" applyFont="1" applyAlignment="1">
      <alignment horizontal="left" vertical="center" indent="3"/>
    </xf>
    <xf numFmtId="0" fontId="13" fillId="0" borderId="0" xfId="0" applyFont="1" applyAlignment="1">
      <alignment horizontal="right" vertical="center"/>
    </xf>
    <xf numFmtId="0" fontId="16" fillId="0" borderId="0" xfId="0" applyFont="1">
      <alignment vertical="center"/>
    </xf>
    <xf numFmtId="0" fontId="17" fillId="0" borderId="0" xfId="0" applyFont="1">
      <alignment vertical="center"/>
    </xf>
    <xf numFmtId="0" fontId="14" fillId="0" borderId="0" xfId="0" applyFont="1" applyAlignment="1">
      <alignment horizontal="right" vertical="center"/>
    </xf>
    <xf numFmtId="0" fontId="13" fillId="2" borderId="0" xfId="0" applyFont="1" applyFill="1">
      <alignment vertical="center"/>
    </xf>
    <xf numFmtId="0" fontId="14" fillId="2" borderId="0" xfId="0" applyFont="1" applyFill="1">
      <alignment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left" vertical="center"/>
    </xf>
    <xf numFmtId="0" fontId="18" fillId="0" borderId="0" xfId="0" applyFont="1" applyAlignment="1">
      <alignment horizontal="left" vertical="center"/>
    </xf>
    <xf numFmtId="0" fontId="16" fillId="0" borderId="0" xfId="0" applyFont="1" applyAlignment="1">
      <alignment vertical="center" wrapText="1" shrinkToFit="1"/>
    </xf>
    <xf numFmtId="0" fontId="18" fillId="0" borderId="0" xfId="0" applyFont="1" applyAlignment="1">
      <alignment horizontal="left" vertical="center" indent="1"/>
    </xf>
    <xf numFmtId="0" fontId="18" fillId="0" borderId="0" xfId="0" applyFont="1">
      <alignment vertical="center"/>
    </xf>
    <xf numFmtId="0" fontId="14" fillId="0" borderId="0" xfId="0" applyFont="1">
      <alignment vertical="center"/>
    </xf>
    <xf numFmtId="0" fontId="19" fillId="0" borderId="0" xfId="0" applyFont="1" applyAlignment="1">
      <alignment horizontal="center" vertical="center" shrinkToFit="1"/>
    </xf>
    <xf numFmtId="0" fontId="16" fillId="0" borderId="0" xfId="0" applyFont="1" applyAlignment="1">
      <alignment horizontal="center" vertical="center" shrinkToFit="1"/>
    </xf>
    <xf numFmtId="0" fontId="21" fillId="0" borderId="0" xfId="0" applyFont="1">
      <alignment vertical="center"/>
    </xf>
    <xf numFmtId="0" fontId="25" fillId="0" borderId="0" xfId="0" applyFont="1">
      <alignment vertical="center"/>
    </xf>
    <xf numFmtId="0" fontId="24" fillId="0" borderId="0" xfId="0" applyFont="1" applyAlignment="1">
      <alignment horizontal="left" vertical="center" indent="1"/>
    </xf>
    <xf numFmtId="0" fontId="8" fillId="0" borderId="0" xfId="3" applyFont="1">
      <alignment vertical="center"/>
    </xf>
    <xf numFmtId="0" fontId="26" fillId="0" borderId="0" xfId="0" applyFont="1" applyFill="1" applyAlignment="1">
      <alignment horizontal="left" vertical="center" indent="1"/>
    </xf>
    <xf numFmtId="0" fontId="26" fillId="0" borderId="0" xfId="0" applyFont="1" applyFill="1" applyAlignment="1">
      <alignment vertical="center" shrinkToFit="1"/>
    </xf>
    <xf numFmtId="0" fontId="11" fillId="4" borderId="6" xfId="3" applyFont="1" applyFill="1" applyBorder="1" applyAlignment="1">
      <alignment horizontal="center" vertical="center"/>
    </xf>
    <xf numFmtId="38" fontId="10" fillId="7" borderId="2" xfId="3" applyNumberFormat="1" applyFont="1" applyFill="1" applyBorder="1" applyAlignment="1">
      <alignment horizontal="right" vertical="center" shrinkToFit="1"/>
    </xf>
    <xf numFmtId="38" fontId="10" fillId="7" borderId="8" xfId="3" applyNumberFormat="1" applyFont="1" applyFill="1" applyBorder="1" applyAlignment="1">
      <alignment horizontal="right" vertical="center" shrinkToFit="1"/>
    </xf>
    <xf numFmtId="38" fontId="10" fillId="7" borderId="20" xfId="3" applyNumberFormat="1" applyFont="1" applyFill="1" applyBorder="1" applyAlignment="1">
      <alignment horizontal="right" vertical="center" shrinkToFit="1"/>
    </xf>
    <xf numFmtId="0" fontId="28" fillId="0" borderId="0" xfId="0" applyFont="1" applyFill="1">
      <alignment vertical="center"/>
    </xf>
    <xf numFmtId="0" fontId="8" fillId="0" borderId="0" xfId="3" applyFont="1" applyFill="1">
      <alignment vertical="center"/>
    </xf>
    <xf numFmtId="0" fontId="8" fillId="0" borderId="0" xfId="3" applyFont="1" applyFill="1" applyAlignment="1">
      <alignment horizontal="center" vertical="center"/>
    </xf>
    <xf numFmtId="0" fontId="9" fillId="0" borderId="0" xfId="3" applyFont="1" applyFill="1">
      <alignment vertical="center"/>
    </xf>
    <xf numFmtId="0" fontId="9" fillId="0" borderId="0" xfId="3" applyFont="1" applyFill="1" applyAlignment="1">
      <alignment horizontal="center" vertical="center"/>
    </xf>
    <xf numFmtId="0" fontId="29" fillId="0" borderId="0" xfId="0" applyFont="1" applyFill="1" applyBorder="1" applyAlignment="1">
      <alignment horizontal="center" vertical="center" wrapText="1"/>
    </xf>
    <xf numFmtId="0" fontId="30" fillId="0" borderId="0" xfId="0" applyFont="1" applyFill="1" applyBorder="1">
      <alignment vertical="center"/>
    </xf>
    <xf numFmtId="177" fontId="28" fillId="0" borderId="0" xfId="0" applyNumberFormat="1" applyFont="1" applyFill="1">
      <alignment vertical="center"/>
    </xf>
    <xf numFmtId="0" fontId="29" fillId="0" borderId="4" xfId="0" applyFont="1" applyFill="1" applyBorder="1" applyAlignment="1">
      <alignment horizontal="center" vertical="center" wrapText="1"/>
    </xf>
    <xf numFmtId="0" fontId="30" fillId="0" borderId="4" xfId="0" applyFont="1" applyFill="1" applyBorder="1">
      <alignment vertical="center"/>
    </xf>
    <xf numFmtId="0" fontId="12" fillId="0" borderId="0" xfId="3" applyFont="1" applyFill="1">
      <alignment vertical="center"/>
    </xf>
    <xf numFmtId="0" fontId="12" fillId="0" borderId="0" xfId="3" applyFont="1" applyFill="1" applyAlignment="1">
      <alignment horizontal="center" vertical="center"/>
    </xf>
    <xf numFmtId="0" fontId="31" fillId="0" borderId="0" xfId="0" applyFont="1" applyFill="1">
      <alignment vertical="center"/>
    </xf>
    <xf numFmtId="0" fontId="20" fillId="0" borderId="0" xfId="0" applyFont="1">
      <alignment vertical="center"/>
    </xf>
    <xf numFmtId="0" fontId="18" fillId="0" borderId="0" xfId="0" applyFont="1" applyAlignment="1">
      <alignment vertical="center" wrapText="1" shrinkToFit="1"/>
    </xf>
    <xf numFmtId="176" fontId="18" fillId="0" borderId="0" xfId="1" applyNumberFormat="1" applyFont="1" applyFill="1" applyBorder="1" applyAlignment="1">
      <alignment vertical="center"/>
    </xf>
    <xf numFmtId="0" fontId="11" fillId="4" borderId="1" xfId="3" applyFont="1" applyFill="1" applyBorder="1" applyAlignment="1">
      <alignment horizontal="center" vertical="center"/>
    </xf>
    <xf numFmtId="0" fontId="16" fillId="3" borderId="0" xfId="0" applyFont="1" applyFill="1" applyAlignment="1" applyProtection="1">
      <alignment vertical="center" shrinkToFit="1"/>
      <protection locked="0"/>
    </xf>
    <xf numFmtId="0" fontId="13" fillId="0" borderId="0" xfId="0" applyFont="1">
      <alignment vertical="center"/>
    </xf>
    <xf numFmtId="0" fontId="13" fillId="0" borderId="0" xfId="0" applyFont="1" applyAlignment="1">
      <alignment horizontal="left" vertical="center"/>
    </xf>
    <xf numFmtId="0" fontId="11" fillId="4" borderId="13" xfId="3" applyFont="1" applyFill="1" applyBorder="1" applyAlignment="1">
      <alignment horizontal="center" vertical="center"/>
    </xf>
    <xf numFmtId="0" fontId="11" fillId="0" borderId="0" xfId="3" applyFont="1" applyBorder="1">
      <alignment vertical="center"/>
    </xf>
    <xf numFmtId="0" fontId="11" fillId="0" borderId="19" xfId="3" applyFont="1" applyBorder="1" applyAlignment="1">
      <alignment horizontal="center" vertical="center" shrinkToFit="1"/>
    </xf>
    <xf numFmtId="38" fontId="27" fillId="0" borderId="7" xfId="1" applyFont="1" applyFill="1" applyBorder="1" applyAlignment="1" applyProtection="1">
      <alignment horizontal="right" vertical="center" shrinkToFit="1"/>
      <protection locked="0"/>
    </xf>
    <xf numFmtId="179" fontId="11" fillId="4" borderId="1" xfId="3" applyNumberFormat="1" applyFont="1" applyFill="1" applyBorder="1" applyAlignment="1">
      <alignment horizontal="center" vertical="center" wrapText="1"/>
    </xf>
    <xf numFmtId="179" fontId="11" fillId="4" borderId="1" xfId="3" applyNumberFormat="1" applyFont="1" applyFill="1" applyBorder="1" applyAlignment="1">
      <alignment horizontal="center" vertical="center"/>
    </xf>
    <xf numFmtId="0" fontId="10" fillId="4" borderId="1" xfId="3" applyFont="1" applyFill="1" applyBorder="1" applyAlignment="1">
      <alignment horizontal="center" vertical="center" wrapText="1"/>
    </xf>
    <xf numFmtId="38" fontId="27" fillId="0" borderId="1" xfId="1" applyFont="1" applyFill="1" applyBorder="1" applyAlignment="1" applyProtection="1">
      <alignment horizontal="right" vertical="center" shrinkToFit="1"/>
      <protection locked="0"/>
    </xf>
    <xf numFmtId="0" fontId="11" fillId="4" borderId="1" xfId="3" applyNumberFormat="1" applyFont="1" applyFill="1" applyBorder="1" applyAlignment="1">
      <alignment horizontal="center" vertical="center"/>
    </xf>
    <xf numFmtId="38" fontId="27" fillId="7" borderId="7" xfId="1" applyFont="1" applyFill="1" applyBorder="1" applyAlignment="1" applyProtection="1">
      <alignment horizontal="center" vertical="center" shrinkToFit="1"/>
    </xf>
    <xf numFmtId="38" fontId="27" fillId="7" borderId="5" xfId="1" applyFont="1" applyFill="1" applyBorder="1" applyAlignment="1" applyProtection="1">
      <alignment horizontal="center" vertical="center" shrinkToFit="1"/>
    </xf>
    <xf numFmtId="38" fontId="27" fillId="0" borderId="1" xfId="1" applyFont="1" applyFill="1" applyBorder="1" applyAlignment="1" applyProtection="1">
      <alignment horizontal="right" vertical="center" shrinkToFit="1"/>
    </xf>
    <xf numFmtId="38" fontId="0" fillId="0" borderId="27" xfId="1" applyFont="1" applyBorder="1" applyAlignment="1">
      <alignment horizontal="center" vertical="center"/>
    </xf>
    <xf numFmtId="38" fontId="0" fillId="0" borderId="1" xfId="1" applyFont="1" applyBorder="1" applyAlignment="1">
      <alignment horizontal="center" vertical="center"/>
    </xf>
    <xf numFmtId="38" fontId="0" fillId="7" borderId="27" xfId="1" applyFont="1" applyFill="1" applyBorder="1">
      <alignment vertical="center"/>
    </xf>
    <xf numFmtId="38" fontId="0" fillId="7" borderId="1" xfId="1" applyFont="1" applyFill="1" applyBorder="1">
      <alignment vertical="center"/>
    </xf>
    <xf numFmtId="38" fontId="32" fillId="0" borderId="0" xfId="1" applyFont="1" applyFill="1" applyBorder="1" applyAlignment="1">
      <alignment horizontal="center" vertical="center"/>
    </xf>
    <xf numFmtId="0" fontId="13" fillId="0" borderId="0" xfId="0" applyFont="1" applyBorder="1" applyAlignment="1">
      <alignment horizontal="left" vertical="center"/>
    </xf>
    <xf numFmtId="38" fontId="0" fillId="7" borderId="28" xfId="1" applyFont="1" applyFill="1" applyBorder="1">
      <alignment vertical="center"/>
    </xf>
    <xf numFmtId="38" fontId="0" fillId="7" borderId="2" xfId="1" applyFont="1" applyFill="1" applyBorder="1">
      <alignment vertical="center"/>
    </xf>
    <xf numFmtId="0" fontId="11" fillId="4" borderId="33" xfId="3" applyFont="1" applyFill="1" applyBorder="1" applyAlignment="1">
      <alignment horizontal="center" vertical="center"/>
    </xf>
    <xf numFmtId="0" fontId="11" fillId="4" borderId="34" xfId="3" applyFont="1" applyFill="1" applyBorder="1" applyAlignment="1">
      <alignment horizontal="center" vertical="center"/>
    </xf>
    <xf numFmtId="38" fontId="0" fillId="7" borderId="35" xfId="1" applyFont="1" applyFill="1" applyBorder="1">
      <alignment vertical="center"/>
    </xf>
    <xf numFmtId="38" fontId="0" fillId="7" borderId="37" xfId="1" applyFont="1" applyFill="1" applyBorder="1">
      <alignment vertical="center"/>
    </xf>
    <xf numFmtId="38" fontId="0" fillId="7" borderId="40" xfId="1" applyFont="1" applyFill="1" applyBorder="1">
      <alignment vertical="center"/>
    </xf>
    <xf numFmtId="0" fontId="11" fillId="4" borderId="41" xfId="3" applyFont="1" applyFill="1" applyBorder="1" applyAlignment="1">
      <alignment horizontal="center" vertical="center"/>
    </xf>
    <xf numFmtId="38" fontId="0" fillId="7" borderId="42" xfId="1" applyFont="1" applyFill="1" applyBorder="1">
      <alignment vertical="center"/>
    </xf>
    <xf numFmtId="0" fontId="11" fillId="4" borderId="43" xfId="3" applyFont="1" applyFill="1" applyBorder="1" applyAlignment="1">
      <alignment horizontal="center" vertical="center"/>
    </xf>
    <xf numFmtId="0" fontId="35" fillId="0" borderId="0" xfId="0" applyFont="1">
      <alignment vertical="center"/>
    </xf>
    <xf numFmtId="0" fontId="11" fillId="4" borderId="21" xfId="3" applyFont="1" applyFill="1" applyBorder="1" applyAlignment="1">
      <alignment horizontal="center" vertical="center" wrapText="1"/>
    </xf>
    <xf numFmtId="0" fontId="23" fillId="5" borderId="14" xfId="0" applyFont="1" applyFill="1" applyBorder="1" applyAlignment="1">
      <alignment horizontal="left" vertical="center" wrapText="1"/>
    </xf>
    <xf numFmtId="0" fontId="23" fillId="5" borderId="16" xfId="0" applyFont="1" applyFill="1" applyBorder="1" applyAlignment="1">
      <alignment horizontal="left" vertical="center" wrapText="1"/>
    </xf>
    <xf numFmtId="0" fontId="23" fillId="5" borderId="15" xfId="0" applyFont="1" applyFill="1" applyBorder="1" applyAlignment="1">
      <alignment horizontal="left" vertical="center" wrapText="1"/>
    </xf>
    <xf numFmtId="0" fontId="23" fillId="0" borderId="16" xfId="0" applyFont="1" applyBorder="1" applyAlignment="1">
      <alignment vertical="center" wrapText="1"/>
    </xf>
    <xf numFmtId="0" fontId="23" fillId="0" borderId="48" xfId="0" applyFont="1" applyBorder="1" applyAlignment="1">
      <alignment vertical="center" wrapText="1"/>
    </xf>
    <xf numFmtId="0" fontId="23" fillId="5" borderId="14" xfId="0" applyFont="1" applyFill="1" applyBorder="1" applyAlignment="1">
      <alignment vertical="center" wrapText="1"/>
    </xf>
    <xf numFmtId="179" fontId="12" fillId="4" borderId="1" xfId="3" applyNumberFormat="1" applyFont="1" applyFill="1" applyBorder="1" applyAlignment="1">
      <alignment horizontal="center" vertical="center" wrapText="1"/>
    </xf>
    <xf numFmtId="0" fontId="34" fillId="0" borderId="0" xfId="3" applyFont="1" applyAlignment="1">
      <alignment vertical="center" wrapText="1"/>
    </xf>
    <xf numFmtId="0" fontId="11" fillId="4" borderId="24" xfId="3" applyFont="1" applyFill="1" applyBorder="1" applyAlignment="1">
      <alignment horizontal="center" vertical="center"/>
    </xf>
    <xf numFmtId="0" fontId="11" fillId="4" borderId="0" xfId="3" applyFont="1" applyFill="1" applyBorder="1" applyAlignment="1">
      <alignment horizontal="center" vertical="center"/>
    </xf>
    <xf numFmtId="0" fontId="11" fillId="4" borderId="49" xfId="3" applyFont="1" applyFill="1" applyBorder="1" applyAlignment="1">
      <alignment horizontal="center" vertical="center"/>
    </xf>
    <xf numFmtId="38" fontId="0" fillId="3" borderId="44" xfId="1" applyFont="1" applyFill="1" applyBorder="1" applyProtection="1">
      <alignment vertical="center"/>
      <protection locked="0" hidden="1"/>
    </xf>
    <xf numFmtId="38" fontId="0" fillId="3" borderId="45" xfId="1" applyFont="1" applyFill="1" applyBorder="1" applyProtection="1">
      <alignment vertical="center"/>
      <protection locked="0" hidden="1"/>
    </xf>
    <xf numFmtId="38" fontId="0" fillId="3" borderId="46" xfId="1" applyFont="1" applyFill="1" applyBorder="1" applyProtection="1">
      <alignment vertical="center"/>
      <protection locked="0" hidden="1"/>
    </xf>
    <xf numFmtId="38" fontId="0" fillId="3" borderId="36" xfId="1" applyFont="1" applyFill="1" applyBorder="1" applyProtection="1">
      <alignment vertical="center"/>
      <protection locked="0" hidden="1"/>
    </xf>
    <xf numFmtId="38" fontId="0" fillId="3" borderId="1" xfId="1" applyFont="1" applyFill="1" applyBorder="1" applyProtection="1">
      <alignment vertical="center"/>
      <protection locked="0" hidden="1"/>
    </xf>
    <xf numFmtId="38" fontId="0" fillId="3" borderId="38" xfId="1" applyFont="1" applyFill="1" applyBorder="1" applyProtection="1">
      <alignment vertical="center"/>
      <protection locked="0" hidden="1"/>
    </xf>
    <xf numFmtId="38" fontId="0" fillId="3" borderId="39" xfId="1" applyFont="1" applyFill="1" applyBorder="1" applyProtection="1">
      <alignment vertical="center"/>
      <protection locked="0" hidden="1"/>
    </xf>
    <xf numFmtId="38" fontId="0" fillId="3" borderId="27" xfId="1" applyFont="1" applyFill="1" applyBorder="1" applyProtection="1">
      <alignment vertical="center"/>
      <protection locked="0" hidden="1"/>
    </xf>
    <xf numFmtId="38" fontId="0" fillId="3" borderId="47" xfId="1" applyFont="1" applyFill="1" applyBorder="1" applyProtection="1">
      <alignment vertical="center"/>
      <protection locked="0" hidden="1"/>
    </xf>
    <xf numFmtId="38" fontId="0" fillId="3" borderId="47" xfId="1" applyFont="1" applyFill="1" applyBorder="1" applyProtection="1">
      <alignment vertical="center"/>
      <protection locked="0"/>
    </xf>
    <xf numFmtId="38" fontId="0" fillId="3" borderId="50" xfId="1" applyFont="1" applyFill="1" applyBorder="1" applyProtection="1">
      <alignment vertical="center"/>
      <protection locked="0"/>
    </xf>
    <xf numFmtId="38" fontId="0" fillId="3" borderId="51" xfId="1" applyFont="1" applyFill="1" applyBorder="1" applyProtection="1">
      <alignment vertical="center"/>
      <protection locked="0"/>
    </xf>
    <xf numFmtId="0" fontId="37" fillId="0" borderId="0" xfId="0" applyFont="1">
      <alignment vertical="center"/>
    </xf>
    <xf numFmtId="0" fontId="13" fillId="0" borderId="0" xfId="0" applyFont="1" applyAlignment="1">
      <alignment horizontal="left" vertical="center" wrapText="1"/>
    </xf>
    <xf numFmtId="0" fontId="13" fillId="0" borderId="0" xfId="0" applyFont="1">
      <alignment vertical="center"/>
    </xf>
    <xf numFmtId="0" fontId="13" fillId="0" borderId="0" xfId="0" applyFont="1" applyAlignment="1">
      <alignment horizontal="left" vertical="center"/>
    </xf>
    <xf numFmtId="0" fontId="20" fillId="0" borderId="0" xfId="0" applyFont="1" applyAlignment="1">
      <alignment horizontal="left" vertical="center" shrinkToFit="1"/>
    </xf>
    <xf numFmtId="0" fontId="18" fillId="0" borderId="0" xfId="0" applyFont="1" applyAlignment="1">
      <alignment horizontal="center" vertical="center" wrapText="1" shrinkToFit="1"/>
    </xf>
    <xf numFmtId="176" fontId="18" fillId="0" borderId="0" xfId="1" applyNumberFormat="1" applyFont="1" applyFill="1" applyBorder="1" applyAlignment="1">
      <alignment horizontal="center" vertical="center"/>
    </xf>
    <xf numFmtId="38" fontId="32" fillId="0" borderId="4" xfId="1" applyFont="1" applyFill="1" applyBorder="1" applyAlignment="1">
      <alignment horizontal="center" vertical="center"/>
    </xf>
    <xf numFmtId="0" fontId="18" fillId="0" borderId="0" xfId="0" applyFont="1" applyAlignment="1">
      <alignment horizontal="left" vertical="center" wrapText="1" indent="1"/>
    </xf>
    <xf numFmtId="0" fontId="18"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right" vertical="center"/>
    </xf>
    <xf numFmtId="0" fontId="14" fillId="0" borderId="0" xfId="0" applyFont="1" applyAlignment="1">
      <alignment horizontal="right" vertical="center"/>
    </xf>
    <xf numFmtId="0" fontId="20" fillId="3" borderId="0" xfId="0" applyFont="1" applyFill="1" applyProtection="1">
      <alignment vertical="center"/>
      <protection locked="0"/>
    </xf>
    <xf numFmtId="0" fontId="13" fillId="2" borderId="0" xfId="0" applyFont="1" applyFill="1" applyAlignment="1">
      <alignment horizontal="right" vertical="center"/>
    </xf>
    <xf numFmtId="0" fontId="14" fillId="2" borderId="0" xfId="0" applyFont="1" applyFill="1" applyAlignment="1">
      <alignment horizontal="right" vertical="center"/>
    </xf>
    <xf numFmtId="0" fontId="20" fillId="3" borderId="0" xfId="2" applyFont="1" applyFill="1" applyAlignment="1" applyProtection="1">
      <alignment vertical="center"/>
      <protection locked="0"/>
    </xf>
    <xf numFmtId="0" fontId="16" fillId="0" borderId="0" xfId="0" applyFont="1" applyAlignment="1">
      <alignment horizontal="left" vertical="center" shrinkToFit="1"/>
    </xf>
    <xf numFmtId="0" fontId="13" fillId="0" borderId="0" xfId="0" applyFont="1" applyAlignment="1">
      <alignment horizontal="center" vertical="center" wrapText="1"/>
    </xf>
    <xf numFmtId="0" fontId="14" fillId="0" borderId="0" xfId="0" applyFont="1">
      <alignment vertical="center"/>
    </xf>
    <xf numFmtId="178" fontId="14" fillId="3" borderId="0" xfId="0" applyNumberFormat="1" applyFont="1" applyFill="1" applyAlignment="1" applyProtection="1">
      <alignment horizontal="center" vertical="center"/>
      <protection locked="0"/>
    </xf>
    <xf numFmtId="0" fontId="16" fillId="3" borderId="0" xfId="0" applyFont="1" applyFill="1" applyAlignment="1" applyProtection="1">
      <alignment vertical="center" wrapText="1" shrinkToFit="1"/>
      <protection locked="0"/>
    </xf>
    <xf numFmtId="0" fontId="16" fillId="3" borderId="0" xfId="0" applyFont="1" applyFill="1" applyAlignment="1" applyProtection="1">
      <alignment horizontal="left" vertical="center"/>
      <protection locked="0"/>
    </xf>
    <xf numFmtId="0" fontId="16" fillId="3" borderId="0" xfId="0" applyFont="1" applyFill="1" applyProtection="1">
      <alignment vertical="center"/>
      <protection locked="0"/>
    </xf>
    <xf numFmtId="0" fontId="17" fillId="3" borderId="0" xfId="0" applyFont="1" applyFill="1" applyAlignment="1" applyProtection="1">
      <alignment horizontal="left" vertical="center"/>
      <protection locked="0"/>
    </xf>
    <xf numFmtId="0" fontId="27" fillId="3" borderId="7" xfId="0" applyFont="1" applyFill="1" applyBorder="1" applyAlignment="1" applyProtection="1">
      <alignment horizontal="center" vertical="center" shrinkToFit="1"/>
      <protection locked="0"/>
    </xf>
    <xf numFmtId="0" fontId="27" fillId="3" borderId="19" xfId="0" applyFont="1" applyFill="1" applyBorder="1" applyAlignment="1" applyProtection="1">
      <alignment horizontal="center" vertical="center" shrinkToFit="1"/>
      <protection locked="0"/>
    </xf>
    <xf numFmtId="0" fontId="27" fillId="3" borderId="5" xfId="0" applyFont="1" applyFill="1" applyBorder="1" applyAlignment="1" applyProtection="1">
      <alignment horizontal="center" vertical="center" shrinkToFit="1"/>
      <protection locked="0"/>
    </xf>
    <xf numFmtId="38" fontId="11" fillId="7" borderId="5" xfId="4" applyFont="1" applyFill="1" applyBorder="1" applyAlignment="1">
      <alignment horizontal="center" vertical="center" shrinkToFit="1"/>
    </xf>
    <xf numFmtId="38" fontId="11" fillId="7" borderId="7" xfId="4" applyFont="1" applyFill="1" applyBorder="1" applyAlignment="1">
      <alignment horizontal="center" vertical="center" shrinkToFit="1"/>
    </xf>
    <xf numFmtId="38" fontId="11" fillId="7" borderId="19" xfId="4" applyFont="1" applyFill="1" applyBorder="1" applyAlignment="1">
      <alignment horizontal="center" vertical="center" shrinkToFit="1"/>
    </xf>
    <xf numFmtId="0" fontId="11" fillId="3" borderId="5" xfId="3" applyFont="1" applyFill="1" applyBorder="1" applyAlignment="1" applyProtection="1">
      <alignment horizontal="center" vertical="center"/>
      <protection locked="0"/>
    </xf>
    <xf numFmtId="0" fontId="11" fillId="3" borderId="7" xfId="3" applyFont="1" applyFill="1" applyBorder="1" applyAlignment="1" applyProtection="1">
      <alignment horizontal="center" vertical="center"/>
      <protection locked="0"/>
    </xf>
    <xf numFmtId="0" fontId="11" fillId="3" borderId="19" xfId="3" applyFont="1" applyFill="1" applyBorder="1" applyAlignment="1" applyProtection="1">
      <alignment horizontal="center" vertical="center"/>
      <protection locked="0"/>
    </xf>
    <xf numFmtId="0" fontId="27" fillId="3" borderId="7" xfId="0" applyFont="1" applyFill="1" applyBorder="1" applyAlignment="1" applyProtection="1">
      <alignment horizontal="center" vertical="center"/>
      <protection locked="0"/>
    </xf>
    <xf numFmtId="0" fontId="27" fillId="3" borderId="19" xfId="0" applyFont="1" applyFill="1" applyBorder="1" applyAlignment="1" applyProtection="1">
      <alignment horizontal="center" vertical="center"/>
      <protection locked="0"/>
    </xf>
    <xf numFmtId="0" fontId="8" fillId="7" borderId="9" xfId="3" applyFont="1" applyFill="1" applyBorder="1" applyAlignment="1">
      <alignment horizontal="center" vertical="center"/>
    </xf>
    <xf numFmtId="0" fontId="8" fillId="7" borderId="17" xfId="3" applyFont="1" applyFill="1" applyBorder="1" applyAlignment="1">
      <alignment horizontal="center" vertical="center"/>
    </xf>
    <xf numFmtId="0" fontId="8" fillId="7" borderId="10" xfId="3" applyFont="1" applyFill="1" applyBorder="1" applyAlignment="1">
      <alignment horizontal="center" vertical="center"/>
    </xf>
    <xf numFmtId="0" fontId="8" fillId="7" borderId="11" xfId="3" applyFont="1" applyFill="1" applyBorder="1" applyAlignment="1">
      <alignment horizontal="center" vertical="center"/>
    </xf>
    <xf numFmtId="0" fontId="8" fillId="7" borderId="18" xfId="3" applyFont="1" applyFill="1" applyBorder="1" applyAlignment="1">
      <alignment horizontal="center" vertical="center"/>
    </xf>
    <xf numFmtId="0" fontId="8" fillId="7" borderId="12" xfId="3" applyFont="1" applyFill="1" applyBorder="1" applyAlignment="1">
      <alignment horizontal="center" vertical="center"/>
    </xf>
    <xf numFmtId="38" fontId="27" fillId="7" borderId="5" xfId="1" applyFont="1" applyFill="1" applyBorder="1" applyAlignment="1">
      <alignment horizontal="center" vertical="center" shrinkToFit="1"/>
    </xf>
    <xf numFmtId="38" fontId="27" fillId="7" borderId="7" xfId="1" applyFont="1" applyFill="1" applyBorder="1" applyAlignment="1">
      <alignment horizontal="center" vertical="center" shrinkToFit="1"/>
    </xf>
    <xf numFmtId="38" fontId="27" fillId="7" borderId="19" xfId="1" applyFont="1" applyFill="1" applyBorder="1" applyAlignment="1">
      <alignment horizontal="center" vertical="center" shrinkToFit="1"/>
    </xf>
    <xf numFmtId="0" fontId="10" fillId="0" borderId="0" xfId="3" applyFont="1" applyAlignment="1">
      <alignment vertical="center"/>
    </xf>
    <xf numFmtId="0" fontId="11" fillId="4" borderId="5" xfId="3" applyFont="1" applyFill="1" applyBorder="1" applyAlignment="1">
      <alignment horizontal="center" vertical="center"/>
    </xf>
    <xf numFmtId="0" fontId="11" fillId="4" borderId="7" xfId="3" applyFont="1" applyFill="1" applyBorder="1" applyAlignment="1">
      <alignment horizontal="center" vertical="center"/>
    </xf>
    <xf numFmtId="0" fontId="11" fillId="4" borderId="19" xfId="3" applyFont="1" applyFill="1" applyBorder="1" applyAlignment="1">
      <alignment horizontal="center" vertical="center"/>
    </xf>
    <xf numFmtId="0" fontId="11" fillId="4" borderId="2" xfId="3" applyFont="1" applyFill="1" applyBorder="1" applyAlignment="1">
      <alignment horizontal="center" vertical="center" wrapText="1"/>
    </xf>
    <xf numFmtId="0" fontId="11" fillId="4" borderId="21" xfId="3" applyFont="1" applyFill="1" applyBorder="1" applyAlignment="1">
      <alignment horizontal="center" vertical="center" wrapText="1"/>
    </xf>
    <xf numFmtId="38" fontId="8" fillId="0" borderId="0" xfId="4" applyFont="1" applyAlignment="1">
      <alignment vertical="center" wrapText="1"/>
    </xf>
    <xf numFmtId="38" fontId="8" fillId="0" borderId="0" xfId="4" applyFont="1" applyAlignment="1">
      <alignment vertical="center"/>
    </xf>
    <xf numFmtId="0" fontId="8" fillId="0" borderId="0" xfId="3" applyFont="1" applyAlignment="1">
      <alignment vertical="center"/>
    </xf>
    <xf numFmtId="0" fontId="34" fillId="0" borderId="0" xfId="3" applyFont="1" applyAlignment="1">
      <alignment vertical="center" wrapText="1"/>
    </xf>
    <xf numFmtId="0" fontId="11" fillId="4" borderId="1" xfId="3" applyFont="1" applyFill="1" applyBorder="1" applyAlignment="1">
      <alignment horizontal="center" vertical="center"/>
    </xf>
    <xf numFmtId="0" fontId="11" fillId="4" borderId="24" xfId="3" applyFont="1" applyFill="1" applyBorder="1" applyAlignment="1">
      <alignment horizontal="center" vertical="center" wrapText="1"/>
    </xf>
    <xf numFmtId="0" fontId="11" fillId="4" borderId="3" xfId="3" applyFont="1" applyFill="1" applyBorder="1" applyAlignment="1">
      <alignment horizontal="center" vertical="center" wrapText="1"/>
    </xf>
    <xf numFmtId="0" fontId="11" fillId="4" borderId="22" xfId="3" applyFont="1" applyFill="1" applyBorder="1" applyAlignment="1">
      <alignment horizontal="center" vertical="center" wrapText="1"/>
    </xf>
    <xf numFmtId="0" fontId="11" fillId="4" borderId="23" xfId="3" applyFont="1" applyFill="1" applyBorder="1" applyAlignment="1">
      <alignment horizontal="center" vertical="center" wrapText="1"/>
    </xf>
    <xf numFmtId="0" fontId="11" fillId="4" borderId="25" xfId="3" applyFont="1" applyFill="1" applyBorder="1" applyAlignment="1">
      <alignment horizontal="center" vertical="center" wrapText="1"/>
    </xf>
    <xf numFmtId="0" fontId="11" fillId="4" borderId="26" xfId="3" applyFont="1" applyFill="1" applyBorder="1" applyAlignment="1">
      <alignment horizontal="center" vertical="center" wrapText="1"/>
    </xf>
    <xf numFmtId="0" fontId="11" fillId="4" borderId="22" xfId="3" applyFont="1" applyFill="1" applyBorder="1" applyAlignment="1">
      <alignment horizontal="center" vertical="center"/>
    </xf>
    <xf numFmtId="0" fontId="11" fillId="4" borderId="25" xfId="3" applyFont="1" applyFill="1" applyBorder="1" applyAlignment="1">
      <alignment horizontal="center" vertical="center"/>
    </xf>
    <xf numFmtId="179" fontId="11" fillId="4" borderId="24" xfId="3" applyNumberFormat="1" applyFont="1" applyFill="1" applyBorder="1" applyAlignment="1">
      <alignment horizontal="center" vertical="center"/>
    </xf>
    <xf numFmtId="179" fontId="11" fillId="4" borderId="29" xfId="3" applyNumberFormat="1" applyFont="1" applyFill="1" applyBorder="1" applyAlignment="1">
      <alignment horizontal="center" vertical="center"/>
    </xf>
    <xf numFmtId="179" fontId="11" fillId="4" borderId="3" xfId="3" applyNumberFormat="1" applyFont="1" applyFill="1" applyBorder="1" applyAlignment="1">
      <alignment horizontal="center" vertical="center"/>
    </xf>
    <xf numFmtId="0" fontId="11" fillId="8" borderId="30" xfId="3" applyFont="1" applyFill="1" applyBorder="1" applyAlignment="1">
      <alignment horizontal="center" vertical="center"/>
    </xf>
    <xf numFmtId="0" fontId="11" fillId="8" borderId="31" xfId="3" applyFont="1" applyFill="1" applyBorder="1" applyAlignment="1">
      <alignment horizontal="center" vertical="center"/>
    </xf>
    <xf numFmtId="0" fontId="11" fillId="3" borderId="30" xfId="3" applyFont="1" applyFill="1" applyBorder="1" applyAlignment="1">
      <alignment horizontal="center" vertical="center"/>
    </xf>
    <xf numFmtId="0" fontId="11" fillId="3" borderId="31" xfId="3" applyFont="1" applyFill="1" applyBorder="1" applyAlignment="1">
      <alignment horizontal="center" vertical="center"/>
    </xf>
    <xf numFmtId="0" fontId="11" fillId="3" borderId="32" xfId="3" applyFont="1" applyFill="1" applyBorder="1" applyAlignment="1">
      <alignment horizontal="center" vertical="center"/>
    </xf>
    <xf numFmtId="0" fontId="11" fillId="9" borderId="30" xfId="3" applyFont="1" applyFill="1" applyBorder="1" applyAlignment="1">
      <alignment horizontal="center" vertical="center"/>
    </xf>
    <xf numFmtId="0" fontId="11" fillId="9" borderId="31" xfId="3" applyFont="1" applyFill="1" applyBorder="1" applyAlignment="1">
      <alignment horizontal="center" vertical="center"/>
    </xf>
    <xf numFmtId="0" fontId="11" fillId="9" borderId="32" xfId="3" applyFont="1" applyFill="1" applyBorder="1" applyAlignment="1">
      <alignment horizontal="center" vertical="center"/>
    </xf>
    <xf numFmtId="0" fontId="11" fillId="10" borderId="30" xfId="3" applyFont="1" applyFill="1" applyBorder="1" applyAlignment="1">
      <alignment horizontal="center" vertical="center"/>
    </xf>
    <xf numFmtId="0" fontId="11" fillId="10" borderId="31" xfId="3" applyFont="1" applyFill="1" applyBorder="1" applyAlignment="1">
      <alignment horizontal="center" vertical="center"/>
    </xf>
    <xf numFmtId="0" fontId="11" fillId="10" borderId="32" xfId="3" applyFont="1" applyFill="1" applyBorder="1" applyAlignment="1">
      <alignment horizontal="center" vertical="center"/>
    </xf>
    <xf numFmtId="0" fontId="38" fillId="0" borderId="0" xfId="0" applyFont="1" applyAlignment="1">
      <alignment horizontal="left" vertical="center" wrapText="1"/>
    </xf>
    <xf numFmtId="0" fontId="38" fillId="0" borderId="4" xfId="0" applyFont="1" applyBorder="1" applyAlignment="1">
      <alignment horizontal="left" vertical="center" wrapText="1"/>
    </xf>
    <xf numFmtId="0" fontId="34" fillId="0" borderId="0" xfId="3" applyFont="1" applyAlignment="1">
      <alignment horizontal="center" vertical="center" wrapText="1"/>
    </xf>
    <xf numFmtId="0" fontId="22" fillId="6" borderId="14"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3" fillId="5" borderId="14" xfId="0" applyFont="1" applyFill="1" applyBorder="1" applyAlignment="1">
      <alignment horizontal="right" vertical="center" wrapText="1"/>
    </xf>
    <xf numFmtId="0" fontId="23" fillId="5" borderId="16" xfId="0" applyFont="1" applyFill="1" applyBorder="1" applyAlignment="1">
      <alignment horizontal="right" vertical="center" wrapText="1"/>
    </xf>
    <xf numFmtId="0" fontId="23" fillId="5" borderId="15" xfId="0" applyFont="1" applyFill="1" applyBorder="1" applyAlignment="1">
      <alignment horizontal="right" vertical="center" wrapText="1"/>
    </xf>
    <xf numFmtId="0" fontId="23" fillId="5" borderId="14" xfId="0" applyFont="1" applyFill="1" applyBorder="1" applyAlignment="1">
      <alignment horizontal="left" vertical="center" wrapText="1"/>
    </xf>
    <xf numFmtId="0" fontId="23" fillId="5" borderId="16" xfId="0" applyFont="1" applyFill="1" applyBorder="1" applyAlignment="1">
      <alignment horizontal="left" vertical="center" wrapText="1"/>
    </xf>
    <xf numFmtId="0" fontId="23" fillId="5" borderId="15" xfId="0" applyFont="1" applyFill="1" applyBorder="1" applyAlignment="1">
      <alignment horizontal="left" vertical="center" wrapText="1"/>
    </xf>
    <xf numFmtId="0" fontId="23" fillId="5" borderId="14" xfId="0" applyFont="1" applyFill="1" applyBorder="1" applyAlignment="1">
      <alignment vertical="center" wrapText="1"/>
    </xf>
    <xf numFmtId="0" fontId="23" fillId="5" borderId="16" xfId="0" applyFont="1" applyFill="1" applyBorder="1" applyAlignment="1">
      <alignment vertical="center" wrapText="1"/>
    </xf>
    <xf numFmtId="0" fontId="23" fillId="5" borderId="15" xfId="0" applyFont="1" applyFill="1" applyBorder="1" applyAlignment="1">
      <alignment vertical="center" wrapText="1"/>
    </xf>
    <xf numFmtId="0" fontId="23" fillId="0" borderId="14" xfId="0" applyFont="1" applyBorder="1" applyAlignment="1">
      <alignment horizontal="right" vertical="center" wrapText="1"/>
    </xf>
    <xf numFmtId="0" fontId="23" fillId="0" borderId="16" xfId="0" applyFont="1" applyBorder="1" applyAlignment="1">
      <alignment horizontal="right" vertical="center" wrapText="1"/>
    </xf>
    <xf numFmtId="0" fontId="23" fillId="0" borderId="15" xfId="0" applyFont="1" applyBorder="1" applyAlignment="1">
      <alignment horizontal="right" vertical="center" wrapText="1"/>
    </xf>
    <xf numFmtId="0" fontId="23" fillId="0" borderId="14" xfId="0" applyFont="1" applyBorder="1" applyAlignment="1">
      <alignment vertical="center" wrapText="1"/>
    </xf>
    <xf numFmtId="0" fontId="23" fillId="0" borderId="16" xfId="0" applyFont="1" applyBorder="1" applyAlignment="1">
      <alignment vertical="center" wrapText="1"/>
    </xf>
    <xf numFmtId="0" fontId="23" fillId="0" borderId="15" xfId="0" applyFont="1" applyBorder="1" applyAlignment="1">
      <alignment vertical="center" wrapText="1"/>
    </xf>
  </cellXfs>
  <cellStyles count="5">
    <cellStyle name="ハイパーリンク" xfId="2" builtinId="8"/>
    <cellStyle name="桁区切り" xfId="1" builtinId="6"/>
    <cellStyle name="桁区切り 2" xfId="4" xr:uid="{DA79F873-D269-490F-9730-D8DB07C053E4}"/>
    <cellStyle name="標準" xfId="0" builtinId="0"/>
    <cellStyle name="標準 2" xfId="3" xr:uid="{7D3284FE-AAD7-4C06-9D7F-D4DF651AD19D}"/>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3399FF"/>
      <color rgb="FFFDDEFE"/>
      <color rgb="FF0000FF"/>
      <color rgb="FFFCC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12700</xdr:colOff>
      <xdr:row>2</xdr:row>
      <xdr:rowOff>254000</xdr:rowOff>
    </xdr:from>
    <xdr:to>
      <xdr:col>11</xdr:col>
      <xdr:colOff>138430</xdr:colOff>
      <xdr:row>4</xdr:row>
      <xdr:rowOff>161290</xdr:rowOff>
    </xdr:to>
    <xdr:sp macro="" textlink="">
      <xdr:nvSpPr>
        <xdr:cNvPr id="3" name="テキスト ボックス 2">
          <a:extLst>
            <a:ext uri="{FF2B5EF4-FFF2-40B4-BE49-F238E27FC236}">
              <a16:creationId xmlns:a16="http://schemas.microsoft.com/office/drawing/2014/main" id="{64CA9463-3463-4775-93E0-12FCE56A0381}"/>
            </a:ext>
          </a:extLst>
        </xdr:cNvPr>
        <xdr:cNvSpPr txBox="1"/>
      </xdr:nvSpPr>
      <xdr:spPr>
        <a:xfrm>
          <a:off x="6851650" y="641350"/>
          <a:ext cx="2887980" cy="3327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ＭＳ Ｐゴシック" panose="020B0600070205080204" pitchFamily="50" charset="-128"/>
              <a:ea typeface="ＭＳ Ｐゴシック" panose="020B0600070205080204" pitchFamily="50" charset="-128"/>
            </a:rPr>
            <a:t>オレンジ色のシートに入力してください。</a:t>
          </a:r>
          <a:endParaRPr kumimoji="1" lang="en-US" altLang="ja-JP" sz="1100" b="1">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交付申請書別紙１"/>
      <sheetName val="交付申請書別紙２"/>
      <sheetName val="請求書"/>
      <sheetName val="実績報告書"/>
      <sheetName val="実績報告別紙１"/>
      <sheetName val="実績報告書別紙２"/>
      <sheetName val="対象サービス別単価一覧"/>
    </sheetNames>
    <sheetDataSet>
      <sheetData sheetId="0"/>
      <sheetData sheetId="1"/>
      <sheetData sheetId="2"/>
      <sheetData sheetId="3"/>
      <sheetData sheetId="4"/>
      <sheetData sheetId="5"/>
      <sheetData sheetId="6"/>
      <sheetData sheetId="7">
        <row r="2">
          <cell r="A2" t="str">
            <v>訪問介護</v>
          </cell>
        </row>
        <row r="3">
          <cell r="A3" t="str">
            <v>(介護予防)訪問入浴介護</v>
          </cell>
        </row>
        <row r="4">
          <cell r="A4" t="str">
            <v>(介護予防)訪問看護</v>
          </cell>
        </row>
        <row r="5">
          <cell r="A5" t="str">
            <v>(介護予防)訪問リハビリテーション</v>
          </cell>
        </row>
        <row r="6">
          <cell r="A6" t="str">
            <v>通所介護</v>
          </cell>
        </row>
        <row r="7">
          <cell r="A7" t="str">
            <v>(介護予防)通所リハビリテーション</v>
          </cell>
        </row>
        <row r="8">
          <cell r="A8" t="str">
            <v>(介護予防)短期入所生活介護</v>
          </cell>
        </row>
        <row r="9">
          <cell r="A9" t="str">
            <v>(介護予防)短期入所療養介護</v>
          </cell>
        </row>
        <row r="10">
          <cell r="A10" t="str">
            <v>(介護予防)特定施設入居者生活介護</v>
          </cell>
        </row>
        <row r="11">
          <cell r="A11" t="str">
            <v>定期巡回・随時対応型訪問介護看護</v>
          </cell>
        </row>
        <row r="12">
          <cell r="A12" t="str">
            <v>(介護予防)小規模多機能型居宅介護</v>
          </cell>
        </row>
        <row r="13">
          <cell r="A13" t="str">
            <v>夜間対応型訪問介護</v>
          </cell>
        </row>
        <row r="14">
          <cell r="A14" t="str">
            <v>地域密着型通所介護</v>
          </cell>
        </row>
        <row r="15">
          <cell r="A15" t="str">
            <v>(介護予防)認知症対応型通所介護</v>
          </cell>
        </row>
        <row r="16">
          <cell r="A16" t="str">
            <v>(介護予防)認知症対応型共同生活介護</v>
          </cell>
        </row>
        <row r="17">
          <cell r="A17" t="str">
            <v>地域密着型特定施設入居者生活介護</v>
          </cell>
        </row>
        <row r="18">
          <cell r="A18" t="str">
            <v>地域密着型介護老人福祉施設</v>
          </cell>
        </row>
        <row r="19">
          <cell r="A19" t="str">
            <v>複合型サービス</v>
          </cell>
        </row>
        <row r="20">
          <cell r="A20" t="str">
            <v>介護老人福祉施設</v>
          </cell>
        </row>
        <row r="21">
          <cell r="A21" t="str">
            <v>介護老人保健施設</v>
          </cell>
        </row>
        <row r="22">
          <cell r="A22" t="str">
            <v>介護療養型医療施設</v>
          </cell>
        </row>
        <row r="23">
          <cell r="A23" t="str">
            <v>介護医療院</v>
          </cell>
        </row>
        <row r="24">
          <cell r="A24" t="str">
            <v>西東京市介護予防・生活支援サービス</v>
          </cell>
        </row>
        <row r="25">
          <cell r="A25" t="str">
            <v>軽費老人ホーム</v>
          </cell>
        </row>
        <row r="26">
          <cell r="A26" t="str">
            <v>養護老人ホーム</v>
          </cell>
        </row>
        <row r="27">
          <cell r="A27" t="str">
            <v>居宅介護支援</v>
          </cell>
        </row>
        <row r="28">
          <cell r="A28" t="str">
            <v>(介護予防)福祉用具貸与</v>
          </cell>
        </row>
        <row r="29">
          <cell r="A29" t="str">
            <v>特定(介護予防)福祉用具販売</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DAF67-9992-46A7-9385-36443E3197C4}">
  <sheetPr>
    <tabColor rgb="FFFF0000"/>
    <pageSetUpPr fitToPage="1"/>
  </sheetPr>
  <dimension ref="A1:L58"/>
  <sheetViews>
    <sheetView showGridLines="0" showZeros="0" tabSelected="1" view="pageBreakPreview" zoomScaleNormal="100" zoomScaleSheetLayoutView="100" workbookViewId="0">
      <selection activeCell="G5" sqref="G5:J5"/>
    </sheetView>
  </sheetViews>
  <sheetFormatPr defaultColWidth="9" defaultRowHeight="14.25"/>
  <cols>
    <col min="1" max="1" width="6.625" style="8" customWidth="1"/>
    <col min="2" max="10" width="9.375" style="8" customWidth="1"/>
    <col min="11" max="12" width="8.625" style="10" customWidth="1"/>
    <col min="13" max="16384" width="9" style="8"/>
  </cols>
  <sheetData>
    <row r="1" spans="1:10" ht="12.75" customHeight="1">
      <c r="A1" s="132" t="s">
        <v>65</v>
      </c>
      <c r="B1" s="124"/>
      <c r="C1" s="124"/>
      <c r="D1" s="124"/>
      <c r="E1" s="124"/>
      <c r="F1" s="124"/>
      <c r="G1" s="124"/>
      <c r="H1" s="124"/>
      <c r="I1" s="124"/>
      <c r="J1" s="133"/>
    </row>
    <row r="2" spans="1:10" ht="15" customHeight="1">
      <c r="A2" s="133"/>
      <c r="B2" s="133"/>
      <c r="C2" s="133"/>
      <c r="D2" s="133"/>
      <c r="E2" s="133"/>
      <c r="F2" s="133"/>
      <c r="G2" s="133"/>
      <c r="H2" s="133"/>
      <c r="I2" s="133"/>
      <c r="J2" s="133"/>
    </row>
    <row r="3" spans="1:10" ht="9" customHeight="1">
      <c r="A3" s="11"/>
    </row>
    <row r="4" spans="1:10" ht="19.5" customHeight="1">
      <c r="A4" s="8" t="s">
        <v>0</v>
      </c>
    </row>
    <row r="5" spans="1:10">
      <c r="F5" s="12" t="s">
        <v>9</v>
      </c>
      <c r="G5" s="134"/>
      <c r="H5" s="134"/>
      <c r="I5" s="134"/>
      <c r="J5" s="134"/>
    </row>
    <row r="6" spans="1:10" ht="24" customHeight="1"/>
    <row r="7" spans="1:10" ht="18" customHeight="1">
      <c r="C7" s="125" t="s">
        <v>1</v>
      </c>
      <c r="D7" s="126"/>
      <c r="E7" s="57" t="s">
        <v>2</v>
      </c>
      <c r="F7" s="136"/>
      <c r="G7" s="136"/>
      <c r="H7" s="136"/>
      <c r="I7" s="136"/>
      <c r="J7" s="136"/>
    </row>
    <row r="8" spans="1:10" ht="7.5" customHeight="1">
      <c r="E8" s="13"/>
      <c r="F8" s="13"/>
      <c r="G8" s="13"/>
      <c r="H8" s="13"/>
      <c r="I8" s="13"/>
      <c r="J8" s="13"/>
    </row>
    <row r="9" spans="1:10" ht="18" customHeight="1">
      <c r="C9" s="125" t="s">
        <v>3</v>
      </c>
      <c r="D9" s="126"/>
      <c r="E9" s="135"/>
      <c r="F9" s="135"/>
      <c r="G9" s="135"/>
      <c r="H9" s="135"/>
      <c r="I9" s="135"/>
      <c r="J9" s="135"/>
    </row>
    <row r="10" spans="1:10" ht="7.5" customHeight="1">
      <c r="E10" s="13"/>
      <c r="F10" s="13"/>
      <c r="G10" s="13"/>
      <c r="H10" s="13"/>
      <c r="I10" s="13"/>
      <c r="J10" s="13"/>
    </row>
    <row r="11" spans="1:10" ht="18" customHeight="1">
      <c r="C11" s="125" t="s">
        <v>4</v>
      </c>
      <c r="D11" s="126"/>
      <c r="E11" s="137"/>
      <c r="F11" s="137"/>
      <c r="G11" s="137"/>
      <c r="H11" s="137"/>
      <c r="I11" s="137"/>
      <c r="J11" s="137"/>
    </row>
    <row r="12" spans="1:10" ht="7.5" customHeight="1">
      <c r="E12" s="13"/>
      <c r="F12" s="13"/>
      <c r="G12" s="13"/>
      <c r="H12" s="13"/>
      <c r="I12" s="13"/>
      <c r="J12" s="13"/>
    </row>
    <row r="13" spans="1:10" ht="18" customHeight="1">
      <c r="C13" s="125" t="s">
        <v>5</v>
      </c>
      <c r="D13" s="126"/>
      <c r="E13" s="136"/>
      <c r="F13" s="136"/>
      <c r="G13" s="136"/>
      <c r="H13" s="136"/>
      <c r="I13" s="136"/>
      <c r="J13" s="136"/>
    </row>
    <row r="14" spans="1:10" ht="7.5" customHeight="1">
      <c r="E14" s="13"/>
      <c r="F14" s="13"/>
      <c r="G14" s="13"/>
      <c r="H14" s="13"/>
      <c r="I14" s="13"/>
      <c r="J14" s="13"/>
    </row>
    <row r="15" spans="1:10" ht="18" customHeight="1">
      <c r="C15" s="125"/>
      <c r="D15" s="126"/>
      <c r="E15" s="138"/>
      <c r="F15" s="138"/>
      <c r="G15" s="138"/>
      <c r="H15" s="138"/>
      <c r="I15" s="138"/>
      <c r="J15" s="138"/>
    </row>
    <row r="16" spans="1:10" ht="7.5" customHeight="1">
      <c r="E16" s="14"/>
      <c r="F16" s="14"/>
      <c r="G16" s="14"/>
      <c r="H16" s="14"/>
      <c r="I16" s="14"/>
      <c r="J16" s="14"/>
    </row>
    <row r="17" spans="1:10" ht="18" customHeight="1">
      <c r="C17" s="125" t="s">
        <v>64</v>
      </c>
      <c r="D17" s="126"/>
      <c r="E17" s="127"/>
      <c r="F17" s="127"/>
      <c r="G17" s="127"/>
      <c r="H17" s="127"/>
      <c r="I17" s="127"/>
      <c r="J17" s="127"/>
    </row>
    <row r="18" spans="1:10" ht="7.5" customHeight="1">
      <c r="E18" s="53"/>
      <c r="F18" s="53"/>
      <c r="G18" s="53"/>
      <c r="H18" s="53"/>
      <c r="I18" s="53"/>
      <c r="J18" s="53"/>
    </row>
    <row r="19" spans="1:10" ht="18" customHeight="1">
      <c r="C19" s="128" t="s">
        <v>6</v>
      </c>
      <c r="D19" s="129"/>
      <c r="E19" s="127"/>
      <c r="F19" s="127"/>
      <c r="G19" s="127"/>
      <c r="H19" s="127"/>
      <c r="I19" s="127"/>
      <c r="J19" s="127"/>
    </row>
    <row r="20" spans="1:10" ht="7.5" customHeight="1">
      <c r="E20" s="53"/>
      <c r="F20" s="53"/>
      <c r="G20" s="53"/>
      <c r="H20" s="53"/>
      <c r="I20" s="53"/>
      <c r="J20" s="53"/>
    </row>
    <row r="21" spans="1:10" ht="18" customHeight="1">
      <c r="C21" s="125" t="s">
        <v>7</v>
      </c>
      <c r="D21" s="126"/>
      <c r="E21" s="130"/>
      <c r="F21" s="127"/>
      <c r="G21" s="127"/>
      <c r="H21" s="127"/>
      <c r="I21" s="127"/>
      <c r="J21" s="127"/>
    </row>
    <row r="22" spans="1:10" ht="15" customHeight="1">
      <c r="C22" s="12"/>
      <c r="D22" s="15"/>
      <c r="E22" s="16"/>
      <c r="F22" s="17"/>
      <c r="G22" s="17"/>
      <c r="H22" s="17"/>
      <c r="I22" s="17"/>
      <c r="J22" s="17"/>
    </row>
    <row r="23" spans="1:10" ht="6" customHeight="1"/>
    <row r="24" spans="1:10">
      <c r="A24" s="123" t="s">
        <v>8</v>
      </c>
      <c r="B24" s="124"/>
      <c r="C24" s="124"/>
      <c r="D24" s="124"/>
      <c r="E24" s="124"/>
      <c r="F24" s="124"/>
      <c r="G24" s="124"/>
      <c r="H24" s="124"/>
      <c r="I24" s="124"/>
      <c r="J24" s="124"/>
    </row>
    <row r="25" spans="1:10" ht="6" customHeight="1">
      <c r="A25" s="18"/>
      <c r="B25" s="19"/>
      <c r="C25" s="19"/>
      <c r="D25" s="19"/>
      <c r="E25" s="19"/>
      <c r="F25" s="20"/>
      <c r="G25" s="20"/>
      <c r="H25" s="20"/>
      <c r="I25" s="20"/>
    </row>
    <row r="26" spans="1:10" ht="24" customHeight="1">
      <c r="A26" s="21"/>
      <c r="B26" s="123"/>
      <c r="C26" s="123"/>
      <c r="D26" s="123"/>
      <c r="E26" s="123"/>
      <c r="F26" s="124"/>
      <c r="G26" s="124"/>
      <c r="H26" s="124"/>
      <c r="I26" s="123"/>
      <c r="J26" s="124"/>
    </row>
    <row r="27" spans="1:10" ht="24" customHeight="1">
      <c r="A27" s="114" t="s">
        <v>66</v>
      </c>
      <c r="B27" s="114"/>
      <c r="C27" s="114"/>
      <c r="D27" s="114"/>
      <c r="E27" s="114"/>
      <c r="F27" s="114"/>
      <c r="G27" s="114"/>
      <c r="H27" s="114"/>
      <c r="I27" s="114"/>
      <c r="J27" s="114"/>
    </row>
    <row r="28" spans="1:10" ht="24" customHeight="1">
      <c r="A28" s="114"/>
      <c r="B28" s="114"/>
      <c r="C28" s="114"/>
      <c r="D28" s="114"/>
      <c r="E28" s="114"/>
      <c r="F28" s="114"/>
      <c r="G28" s="114"/>
      <c r="H28" s="114"/>
      <c r="I28" s="114"/>
      <c r="J28" s="114"/>
    </row>
    <row r="29" spans="1:10" ht="24" customHeight="1">
      <c r="A29" s="21"/>
      <c r="B29" s="118"/>
      <c r="C29" s="118"/>
      <c r="D29" s="118"/>
      <c r="E29" s="118"/>
      <c r="F29" s="119"/>
      <c r="G29" s="119"/>
      <c r="H29" s="10"/>
      <c r="I29" s="10"/>
      <c r="J29" s="10"/>
    </row>
    <row r="30" spans="1:10" ht="24" customHeight="1">
      <c r="A30" s="115" t="s">
        <v>15</v>
      </c>
      <c r="B30" s="115"/>
      <c r="C30" s="115"/>
      <c r="D30" s="120">
        <f>'別紙（積算シート）'!L50</f>
        <v>0</v>
      </c>
      <c r="E30" s="120"/>
      <c r="F30" s="120"/>
      <c r="G30" s="22" t="s">
        <v>14</v>
      </c>
      <c r="J30" s="10"/>
    </row>
    <row r="31" spans="1:10" ht="24" customHeight="1">
      <c r="A31" s="21"/>
      <c r="B31" s="54"/>
      <c r="C31" s="54"/>
      <c r="D31" s="54"/>
      <c r="E31" s="54"/>
      <c r="F31" s="55"/>
      <c r="G31" s="55"/>
      <c r="H31" s="10"/>
      <c r="I31" s="10"/>
      <c r="J31" s="10"/>
    </row>
    <row r="32" spans="1:10" ht="24" customHeight="1">
      <c r="A32" s="116" t="s">
        <v>16</v>
      </c>
      <c r="B32" s="116"/>
      <c r="C32" s="116"/>
      <c r="D32" s="120">
        <f>'別紙（積算シート）'!K50</f>
        <v>0</v>
      </c>
      <c r="E32" s="120"/>
      <c r="F32" s="120"/>
      <c r="G32" s="22" t="s">
        <v>14</v>
      </c>
      <c r="H32" s="10"/>
      <c r="I32" s="10"/>
      <c r="J32" s="10"/>
    </row>
    <row r="33" spans="1:12" ht="24" customHeight="1">
      <c r="A33" s="21"/>
      <c r="B33" s="54"/>
      <c r="C33" s="54"/>
      <c r="D33" s="54"/>
      <c r="E33" s="54"/>
      <c r="F33" s="55"/>
      <c r="G33" s="55"/>
      <c r="H33" s="10"/>
      <c r="I33" s="10"/>
      <c r="J33" s="10"/>
    </row>
    <row r="34" spans="1:12" s="58" customFormat="1" ht="24" customHeight="1">
      <c r="A34" s="116" t="s">
        <v>90</v>
      </c>
      <c r="B34" s="116"/>
      <c r="C34" s="116"/>
      <c r="D34" s="120">
        <f>D32-D30</f>
        <v>0</v>
      </c>
      <c r="E34" s="120"/>
      <c r="F34" s="120"/>
      <c r="G34" s="22" t="s">
        <v>14</v>
      </c>
      <c r="H34" s="10"/>
      <c r="I34" s="10"/>
      <c r="J34" s="10"/>
      <c r="K34" s="10"/>
      <c r="L34" s="10"/>
    </row>
    <row r="35" spans="1:12" s="58" customFormat="1" ht="9" customHeight="1">
      <c r="A35" s="59"/>
      <c r="B35" s="59"/>
      <c r="C35" s="59"/>
      <c r="D35" s="76"/>
      <c r="E35" s="76"/>
      <c r="F35" s="76"/>
      <c r="G35" s="77"/>
      <c r="H35" s="10"/>
      <c r="I35" s="10"/>
      <c r="J35" s="10"/>
      <c r="K35" s="10"/>
      <c r="L35" s="10"/>
    </row>
    <row r="36" spans="1:12" ht="34.700000000000003" customHeight="1">
      <c r="A36" s="114" t="s">
        <v>60</v>
      </c>
      <c r="B36" s="114"/>
      <c r="C36" s="114"/>
      <c r="D36" s="114"/>
      <c r="E36" s="114"/>
      <c r="F36" s="114"/>
      <c r="G36" s="114"/>
      <c r="H36" s="114"/>
      <c r="I36" s="114"/>
      <c r="J36" s="114"/>
    </row>
    <row r="37" spans="1:12" ht="24" customHeight="1">
      <c r="B37" s="23"/>
      <c r="C37" s="24"/>
      <c r="D37" s="24"/>
      <c r="E37" s="24"/>
      <c r="F37" s="24"/>
      <c r="G37" s="24"/>
      <c r="H37" s="24"/>
      <c r="I37" s="24"/>
      <c r="J37" s="24"/>
    </row>
    <row r="38" spans="1:12" ht="24" customHeight="1">
      <c r="A38" s="25" t="s">
        <v>17</v>
      </c>
      <c r="B38" s="26"/>
      <c r="C38" s="24"/>
      <c r="D38" s="24"/>
      <c r="E38" s="24"/>
      <c r="F38" s="24"/>
      <c r="G38" s="24"/>
      <c r="H38" s="24"/>
      <c r="I38" s="24"/>
      <c r="J38" s="24"/>
    </row>
    <row r="39" spans="1:12" ht="24" customHeight="1">
      <c r="A39" s="25" t="s">
        <v>91</v>
      </c>
      <c r="B39" s="26"/>
    </row>
    <row r="40" spans="1:12" ht="24.6" customHeight="1">
      <c r="A40" s="121" t="s">
        <v>127</v>
      </c>
      <c r="B40" s="121"/>
      <c r="C40" s="121"/>
      <c r="D40" s="121"/>
      <c r="E40" s="121"/>
      <c r="F40" s="121"/>
      <c r="G40" s="121"/>
      <c r="H40" s="121"/>
      <c r="I40" s="121"/>
      <c r="J40" s="121"/>
    </row>
    <row r="41" spans="1:12" ht="19.5" customHeight="1">
      <c r="A41" s="122" t="s">
        <v>128</v>
      </c>
      <c r="B41" s="122"/>
      <c r="C41" s="122"/>
      <c r="D41" s="122"/>
      <c r="E41" s="122"/>
      <c r="F41" s="122"/>
      <c r="G41" s="122"/>
      <c r="H41" s="122"/>
      <c r="I41" s="122"/>
      <c r="J41" s="122"/>
    </row>
    <row r="42" spans="1:12" ht="31.35" customHeight="1">
      <c r="A42" s="121" t="s">
        <v>136</v>
      </c>
      <c r="B42" s="121"/>
      <c r="C42" s="121"/>
      <c r="D42" s="121"/>
      <c r="E42" s="121"/>
      <c r="F42" s="121"/>
      <c r="G42" s="121"/>
      <c r="H42" s="121"/>
      <c r="I42" s="121"/>
      <c r="J42" s="121"/>
    </row>
    <row r="43" spans="1:12" ht="21" customHeight="1">
      <c r="A43" s="34" t="s">
        <v>140</v>
      </c>
      <c r="B43" s="35"/>
      <c r="C43" s="35"/>
      <c r="D43" s="35"/>
      <c r="E43" s="35"/>
      <c r="F43" s="35"/>
      <c r="G43" s="35"/>
      <c r="H43" s="35"/>
      <c r="I43" s="35"/>
      <c r="J43" s="35"/>
    </row>
    <row r="44" spans="1:12" ht="21" customHeight="1">
      <c r="A44" s="27"/>
      <c r="B44" s="27"/>
      <c r="C44" s="27"/>
      <c r="D44" s="27"/>
      <c r="E44" s="27"/>
      <c r="F44" s="27"/>
      <c r="G44" s="27"/>
      <c r="H44" s="27"/>
      <c r="I44" s="27"/>
      <c r="J44" s="27"/>
    </row>
    <row r="45" spans="1:12" ht="21" customHeight="1">
      <c r="B45" s="28"/>
      <c r="C45" s="117"/>
      <c r="D45" s="117"/>
      <c r="E45" s="117"/>
      <c r="F45" s="117"/>
      <c r="G45" s="117"/>
      <c r="H45" s="117"/>
      <c r="I45" s="117"/>
      <c r="J45" s="117"/>
    </row>
    <row r="46" spans="1:12" ht="21" customHeight="1">
      <c r="B46" s="28"/>
      <c r="C46" s="131"/>
      <c r="D46" s="131"/>
      <c r="E46" s="131"/>
      <c r="F46" s="131"/>
      <c r="G46" s="131"/>
      <c r="H46" s="131"/>
      <c r="I46" s="131"/>
      <c r="J46" s="131"/>
    </row>
    <row r="47" spans="1:12" ht="25.5" customHeight="1">
      <c r="B47" s="29"/>
      <c r="C47" s="131"/>
      <c r="D47" s="131"/>
      <c r="E47" s="131"/>
      <c r="F47" s="131"/>
      <c r="G47" s="131"/>
      <c r="H47" s="131"/>
      <c r="I47" s="131"/>
      <c r="J47" s="131"/>
    </row>
    <row r="48" spans="1:12" ht="25.5" customHeight="1"/>
    <row r="49" spans="1:12" ht="25.5" customHeight="1"/>
    <row r="50" spans="1:12" ht="18.75" customHeight="1"/>
    <row r="51" spans="1:12" s="27" customFormat="1" ht="18.75" customHeight="1">
      <c r="A51" s="8"/>
      <c r="B51" s="8"/>
      <c r="C51" s="8"/>
      <c r="D51" s="8"/>
      <c r="E51" s="8"/>
      <c r="F51" s="8"/>
      <c r="G51" s="8"/>
      <c r="H51" s="8"/>
      <c r="I51" s="8"/>
      <c r="J51" s="8"/>
      <c r="K51" s="30"/>
      <c r="L51" s="30"/>
    </row>
    <row r="52" spans="1:12" s="27" customFormat="1" ht="18.75" customHeight="1">
      <c r="A52" s="8"/>
      <c r="B52" s="8"/>
      <c r="C52" s="8"/>
      <c r="D52" s="8"/>
      <c r="E52" s="8"/>
      <c r="F52" s="8"/>
      <c r="G52" s="8"/>
      <c r="H52" s="8"/>
      <c r="I52" s="8"/>
      <c r="J52" s="8"/>
      <c r="K52" s="30"/>
      <c r="L52" s="30"/>
    </row>
    <row r="53" spans="1:12" s="27" customFormat="1" ht="18.75" customHeight="1">
      <c r="A53" s="8"/>
      <c r="B53" s="8"/>
      <c r="C53" s="8"/>
      <c r="D53" s="8"/>
      <c r="E53" s="8"/>
      <c r="F53" s="8"/>
      <c r="G53" s="8"/>
      <c r="H53" s="8"/>
      <c r="I53" s="8"/>
      <c r="J53" s="8"/>
      <c r="K53" s="30"/>
      <c r="L53" s="30"/>
    </row>
    <row r="54" spans="1:12" s="27" customFormat="1" ht="18.75" customHeight="1">
      <c r="A54" s="8"/>
      <c r="B54" s="8"/>
      <c r="C54" s="8"/>
      <c r="D54" s="8"/>
      <c r="E54" s="8"/>
      <c r="F54" s="8"/>
      <c r="G54" s="8"/>
      <c r="H54" s="8"/>
      <c r="I54" s="8"/>
      <c r="J54" s="8"/>
      <c r="K54" s="30"/>
      <c r="L54" s="30"/>
    </row>
    <row r="55" spans="1:12" s="27" customFormat="1" ht="18.75" customHeight="1">
      <c r="A55" s="8"/>
      <c r="B55" s="8"/>
      <c r="C55" s="8"/>
      <c r="D55" s="8"/>
      <c r="E55" s="8"/>
      <c r="F55" s="8"/>
      <c r="G55" s="8"/>
      <c r="H55" s="8"/>
      <c r="I55" s="8"/>
      <c r="J55" s="8"/>
      <c r="K55" s="30"/>
      <c r="L55" s="30"/>
    </row>
    <row r="56" spans="1:12" ht="18.75" customHeight="1"/>
    <row r="57" spans="1:12" ht="18.75" customHeight="1"/>
    <row r="58" spans="1:12" ht="18.75" customHeight="1"/>
  </sheetData>
  <sheetProtection algorithmName="SHA-512" hashValue="24ZnnVTdl2KzeymHFK8qLqWmiav6/WQ307cZIr/esnN5aC+MPADIDbMKfJVMY5snj6ZB4n9qf8J4x350tzSULQ==" saltValue="GTPxtFH9wsAY5LM64jC7iA==" spinCount="100000" sheet="1" objects="1" scenarios="1" selectLockedCells="1"/>
  <mergeCells count="38">
    <mergeCell ref="C46:J46"/>
    <mergeCell ref="C47:J47"/>
    <mergeCell ref="A1:J2"/>
    <mergeCell ref="G5:J5"/>
    <mergeCell ref="C7:D7"/>
    <mergeCell ref="C9:D9"/>
    <mergeCell ref="E9:J9"/>
    <mergeCell ref="F7:J7"/>
    <mergeCell ref="C11:D11"/>
    <mergeCell ref="E11:J11"/>
    <mergeCell ref="C13:D13"/>
    <mergeCell ref="E13:J13"/>
    <mergeCell ref="C15:D15"/>
    <mergeCell ref="E15:J15"/>
    <mergeCell ref="A24:J24"/>
    <mergeCell ref="B26:D26"/>
    <mergeCell ref="E26:H26"/>
    <mergeCell ref="I26:J26"/>
    <mergeCell ref="C17:D17"/>
    <mergeCell ref="E17:J17"/>
    <mergeCell ref="C19:D19"/>
    <mergeCell ref="E19:J19"/>
    <mergeCell ref="C21:D21"/>
    <mergeCell ref="E21:J21"/>
    <mergeCell ref="A27:J28"/>
    <mergeCell ref="A30:C30"/>
    <mergeCell ref="A32:C32"/>
    <mergeCell ref="C45:J45"/>
    <mergeCell ref="B29:E29"/>
    <mergeCell ref="F29:G29"/>
    <mergeCell ref="D30:F30"/>
    <mergeCell ref="D32:F32"/>
    <mergeCell ref="A36:J36"/>
    <mergeCell ref="A42:J42"/>
    <mergeCell ref="A40:J40"/>
    <mergeCell ref="A34:C34"/>
    <mergeCell ref="D34:F34"/>
    <mergeCell ref="A41:J41"/>
  </mergeCells>
  <phoneticPr fontId="2"/>
  <printOptions horizontalCentered="1"/>
  <pageMargins left="0.70866141732283472" right="0.70866141732283472" top="0.74803149606299213" bottom="0.74803149606299213" header="0.31496062992125984" footer="0.31496062992125984"/>
  <pageSetup paperSize="9" scale="88"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80BF-282A-427D-901E-5BBA197BE140}">
  <sheetPr>
    <tabColor rgb="FFFF0000"/>
    <pageSetUpPr fitToPage="1"/>
  </sheetPr>
  <dimension ref="B1:T64"/>
  <sheetViews>
    <sheetView showGridLines="0" showZeros="0" zoomScaleNormal="100" zoomScaleSheetLayoutView="100" workbookViewId="0">
      <selection activeCell="C10" sqref="C10:C13"/>
    </sheetView>
  </sheetViews>
  <sheetFormatPr defaultColWidth="9" defaultRowHeight="16.5"/>
  <cols>
    <col min="1" max="1" width="0.625" style="3" customWidth="1"/>
    <col min="2" max="2" width="5.625" style="3" customWidth="1"/>
    <col min="3" max="3" width="22" style="3" customWidth="1"/>
    <col min="4" max="4" width="22" style="33" customWidth="1"/>
    <col min="5" max="5" width="25.375" style="3" customWidth="1"/>
    <col min="6" max="6" width="12.125" style="3" customWidth="1"/>
    <col min="7" max="8" width="15" style="3" customWidth="1"/>
    <col min="9" max="9" width="12.125" style="3" customWidth="1"/>
    <col min="10" max="11" width="12.125" style="33" customWidth="1"/>
    <col min="12" max="12" width="12.125" style="3" customWidth="1"/>
    <col min="13" max="13" width="1.125" style="3" customWidth="1"/>
    <col min="14" max="14" width="9.625" style="33" customWidth="1"/>
    <col min="15" max="15" width="32" style="40" customWidth="1"/>
    <col min="16" max="19" width="9" style="41"/>
    <col min="20" max="20" width="19.5" style="42" customWidth="1"/>
    <col min="21" max="248" width="9" style="3"/>
    <col min="249" max="249" width="0.625" style="3" customWidth="1"/>
    <col min="250" max="250" width="5.625" style="3" customWidth="1"/>
    <col min="251" max="251" width="22" style="3" customWidth="1"/>
    <col min="252" max="252" width="11.125" style="3" customWidth="1"/>
    <col min="253" max="253" width="25.375" style="3" customWidth="1"/>
    <col min="254" max="254" width="15.625" style="3" customWidth="1"/>
    <col min="255" max="255" width="6.625" style="3" customWidth="1"/>
    <col min="256" max="256" width="12.125" style="3" customWidth="1"/>
    <col min="257" max="260" width="10.625" style="3" customWidth="1"/>
    <col min="261" max="261" width="17.875" style="3" customWidth="1"/>
    <col min="262" max="263" width="16" style="3" customWidth="1"/>
    <col min="264" max="264" width="1.125" style="3" customWidth="1"/>
    <col min="265" max="267" width="9.625" style="3" customWidth="1"/>
    <col min="268" max="504" width="9" style="3"/>
    <col min="505" max="505" width="0.625" style="3" customWidth="1"/>
    <col min="506" max="506" width="5.625" style="3" customWidth="1"/>
    <col min="507" max="507" width="22" style="3" customWidth="1"/>
    <col min="508" max="508" width="11.125" style="3" customWidth="1"/>
    <col min="509" max="509" width="25.375" style="3" customWidth="1"/>
    <col min="510" max="510" width="15.625" style="3" customWidth="1"/>
    <col min="511" max="511" width="6.625" style="3" customWidth="1"/>
    <col min="512" max="512" width="12.125" style="3" customWidth="1"/>
    <col min="513" max="516" width="10.625" style="3" customWidth="1"/>
    <col min="517" max="517" width="17.875" style="3" customWidth="1"/>
    <col min="518" max="519" width="16" style="3" customWidth="1"/>
    <col min="520" max="520" width="1.125" style="3" customWidth="1"/>
    <col min="521" max="523" width="9.625" style="3" customWidth="1"/>
    <col min="524" max="760" width="9" style="3"/>
    <col min="761" max="761" width="0.625" style="3" customWidth="1"/>
    <col min="762" max="762" width="5.625" style="3" customWidth="1"/>
    <col min="763" max="763" width="22" style="3" customWidth="1"/>
    <col min="764" max="764" width="11.125" style="3" customWidth="1"/>
    <col min="765" max="765" width="25.375" style="3" customWidth="1"/>
    <col min="766" max="766" width="15.625" style="3" customWidth="1"/>
    <col min="767" max="767" width="6.625" style="3" customWidth="1"/>
    <col min="768" max="768" width="12.125" style="3" customWidth="1"/>
    <col min="769" max="772" width="10.625" style="3" customWidth="1"/>
    <col min="773" max="773" width="17.875" style="3" customWidth="1"/>
    <col min="774" max="775" width="16" style="3" customWidth="1"/>
    <col min="776" max="776" width="1.125" style="3" customWidth="1"/>
    <col min="777" max="779" width="9.625" style="3" customWidth="1"/>
    <col min="780" max="1016" width="9" style="3"/>
    <col min="1017" max="1017" width="0.625" style="3" customWidth="1"/>
    <col min="1018" max="1018" width="5.625" style="3" customWidth="1"/>
    <col min="1019" max="1019" width="22" style="3" customWidth="1"/>
    <col min="1020" max="1020" width="11.125" style="3" customWidth="1"/>
    <col min="1021" max="1021" width="25.375" style="3" customWidth="1"/>
    <col min="1022" max="1022" width="15.625" style="3" customWidth="1"/>
    <col min="1023" max="1023" width="6.625" style="3" customWidth="1"/>
    <col min="1024" max="1024" width="12.125" style="3" customWidth="1"/>
    <col min="1025" max="1028" width="10.625" style="3" customWidth="1"/>
    <col min="1029" max="1029" width="17.875" style="3" customWidth="1"/>
    <col min="1030" max="1031" width="16" style="3" customWidth="1"/>
    <col min="1032" max="1032" width="1.125" style="3" customWidth="1"/>
    <col min="1033" max="1035" width="9.625" style="3" customWidth="1"/>
    <col min="1036" max="1272" width="9" style="3"/>
    <col min="1273" max="1273" width="0.625" style="3" customWidth="1"/>
    <col min="1274" max="1274" width="5.625" style="3" customWidth="1"/>
    <col min="1275" max="1275" width="22" style="3" customWidth="1"/>
    <col min="1276" max="1276" width="11.125" style="3" customWidth="1"/>
    <col min="1277" max="1277" width="25.375" style="3" customWidth="1"/>
    <col min="1278" max="1278" width="15.625" style="3" customWidth="1"/>
    <col min="1279" max="1279" width="6.625" style="3" customWidth="1"/>
    <col min="1280" max="1280" width="12.125" style="3" customWidth="1"/>
    <col min="1281" max="1284" width="10.625" style="3" customWidth="1"/>
    <col min="1285" max="1285" width="17.875" style="3" customWidth="1"/>
    <col min="1286" max="1287" width="16" style="3" customWidth="1"/>
    <col min="1288" max="1288" width="1.125" style="3" customWidth="1"/>
    <col min="1289" max="1291" width="9.625" style="3" customWidth="1"/>
    <col min="1292" max="1528" width="9" style="3"/>
    <col min="1529" max="1529" width="0.625" style="3" customWidth="1"/>
    <col min="1530" max="1530" width="5.625" style="3" customWidth="1"/>
    <col min="1531" max="1531" width="22" style="3" customWidth="1"/>
    <col min="1532" max="1532" width="11.125" style="3" customWidth="1"/>
    <col min="1533" max="1533" width="25.375" style="3" customWidth="1"/>
    <col min="1534" max="1534" width="15.625" style="3" customWidth="1"/>
    <col min="1535" max="1535" width="6.625" style="3" customWidth="1"/>
    <col min="1536" max="1536" width="12.125" style="3" customWidth="1"/>
    <col min="1537" max="1540" width="10.625" style="3" customWidth="1"/>
    <col min="1541" max="1541" width="17.875" style="3" customWidth="1"/>
    <col min="1542" max="1543" width="16" style="3" customWidth="1"/>
    <col min="1544" max="1544" width="1.125" style="3" customWidth="1"/>
    <col min="1545" max="1547" width="9.625" style="3" customWidth="1"/>
    <col min="1548" max="1784" width="9" style="3"/>
    <col min="1785" max="1785" width="0.625" style="3" customWidth="1"/>
    <col min="1786" max="1786" width="5.625" style="3" customWidth="1"/>
    <col min="1787" max="1787" width="22" style="3" customWidth="1"/>
    <col min="1788" max="1788" width="11.125" style="3" customWidth="1"/>
    <col min="1789" max="1789" width="25.375" style="3" customWidth="1"/>
    <col min="1790" max="1790" width="15.625" style="3" customWidth="1"/>
    <col min="1791" max="1791" width="6.625" style="3" customWidth="1"/>
    <col min="1792" max="1792" width="12.125" style="3" customWidth="1"/>
    <col min="1793" max="1796" width="10.625" style="3" customWidth="1"/>
    <col min="1797" max="1797" width="17.875" style="3" customWidth="1"/>
    <col min="1798" max="1799" width="16" style="3" customWidth="1"/>
    <col min="1800" max="1800" width="1.125" style="3" customWidth="1"/>
    <col min="1801" max="1803" width="9.625" style="3" customWidth="1"/>
    <col min="1804" max="2040" width="9" style="3"/>
    <col min="2041" max="2041" width="0.625" style="3" customWidth="1"/>
    <col min="2042" max="2042" width="5.625" style="3" customWidth="1"/>
    <col min="2043" max="2043" width="22" style="3" customWidth="1"/>
    <col min="2044" max="2044" width="11.125" style="3" customWidth="1"/>
    <col min="2045" max="2045" width="25.375" style="3" customWidth="1"/>
    <col min="2046" max="2046" width="15.625" style="3" customWidth="1"/>
    <col min="2047" max="2047" width="6.625" style="3" customWidth="1"/>
    <col min="2048" max="2048" width="12.125" style="3" customWidth="1"/>
    <col min="2049" max="2052" width="10.625" style="3" customWidth="1"/>
    <col min="2053" max="2053" width="17.875" style="3" customWidth="1"/>
    <col min="2054" max="2055" width="16" style="3" customWidth="1"/>
    <col min="2056" max="2056" width="1.125" style="3" customWidth="1"/>
    <col min="2057" max="2059" width="9.625" style="3" customWidth="1"/>
    <col min="2060" max="2296" width="9" style="3"/>
    <col min="2297" max="2297" width="0.625" style="3" customWidth="1"/>
    <col min="2298" max="2298" width="5.625" style="3" customWidth="1"/>
    <col min="2299" max="2299" width="22" style="3" customWidth="1"/>
    <col min="2300" max="2300" width="11.125" style="3" customWidth="1"/>
    <col min="2301" max="2301" width="25.375" style="3" customWidth="1"/>
    <col min="2302" max="2302" width="15.625" style="3" customWidth="1"/>
    <col min="2303" max="2303" width="6.625" style="3" customWidth="1"/>
    <col min="2304" max="2304" width="12.125" style="3" customWidth="1"/>
    <col min="2305" max="2308" width="10.625" style="3" customWidth="1"/>
    <col min="2309" max="2309" width="17.875" style="3" customWidth="1"/>
    <col min="2310" max="2311" width="16" style="3" customWidth="1"/>
    <col min="2312" max="2312" width="1.125" style="3" customWidth="1"/>
    <col min="2313" max="2315" width="9.625" style="3" customWidth="1"/>
    <col min="2316" max="2552" width="9" style="3"/>
    <col min="2553" max="2553" width="0.625" style="3" customWidth="1"/>
    <col min="2554" max="2554" width="5.625" style="3" customWidth="1"/>
    <col min="2555" max="2555" width="22" style="3" customWidth="1"/>
    <col min="2556" max="2556" width="11.125" style="3" customWidth="1"/>
    <col min="2557" max="2557" width="25.375" style="3" customWidth="1"/>
    <col min="2558" max="2558" width="15.625" style="3" customWidth="1"/>
    <col min="2559" max="2559" width="6.625" style="3" customWidth="1"/>
    <col min="2560" max="2560" width="12.125" style="3" customWidth="1"/>
    <col min="2561" max="2564" width="10.625" style="3" customWidth="1"/>
    <col min="2565" max="2565" width="17.875" style="3" customWidth="1"/>
    <col min="2566" max="2567" width="16" style="3" customWidth="1"/>
    <col min="2568" max="2568" width="1.125" style="3" customWidth="1"/>
    <col min="2569" max="2571" width="9.625" style="3" customWidth="1"/>
    <col min="2572" max="2808" width="9" style="3"/>
    <col min="2809" max="2809" width="0.625" style="3" customWidth="1"/>
    <col min="2810" max="2810" width="5.625" style="3" customWidth="1"/>
    <col min="2811" max="2811" width="22" style="3" customWidth="1"/>
    <col min="2812" max="2812" width="11.125" style="3" customWidth="1"/>
    <col min="2813" max="2813" width="25.375" style="3" customWidth="1"/>
    <col min="2814" max="2814" width="15.625" style="3" customWidth="1"/>
    <col min="2815" max="2815" width="6.625" style="3" customWidth="1"/>
    <col min="2816" max="2816" width="12.125" style="3" customWidth="1"/>
    <col min="2817" max="2820" width="10.625" style="3" customWidth="1"/>
    <col min="2821" max="2821" width="17.875" style="3" customWidth="1"/>
    <col min="2822" max="2823" width="16" style="3" customWidth="1"/>
    <col min="2824" max="2824" width="1.125" style="3" customWidth="1"/>
    <col min="2825" max="2827" width="9.625" style="3" customWidth="1"/>
    <col min="2828" max="3064" width="9" style="3"/>
    <col min="3065" max="3065" width="0.625" style="3" customWidth="1"/>
    <col min="3066" max="3066" width="5.625" style="3" customWidth="1"/>
    <col min="3067" max="3067" width="22" style="3" customWidth="1"/>
    <col min="3068" max="3068" width="11.125" style="3" customWidth="1"/>
    <col min="3069" max="3069" width="25.375" style="3" customWidth="1"/>
    <col min="3070" max="3070" width="15.625" style="3" customWidth="1"/>
    <col min="3071" max="3071" width="6.625" style="3" customWidth="1"/>
    <col min="3072" max="3072" width="12.125" style="3" customWidth="1"/>
    <col min="3073" max="3076" width="10.625" style="3" customWidth="1"/>
    <col min="3077" max="3077" width="17.875" style="3" customWidth="1"/>
    <col min="3078" max="3079" width="16" style="3" customWidth="1"/>
    <col min="3080" max="3080" width="1.125" style="3" customWidth="1"/>
    <col min="3081" max="3083" width="9.625" style="3" customWidth="1"/>
    <col min="3084" max="3320" width="9" style="3"/>
    <col min="3321" max="3321" width="0.625" style="3" customWidth="1"/>
    <col min="3322" max="3322" width="5.625" style="3" customWidth="1"/>
    <col min="3323" max="3323" width="22" style="3" customWidth="1"/>
    <col min="3324" max="3324" width="11.125" style="3" customWidth="1"/>
    <col min="3325" max="3325" width="25.375" style="3" customWidth="1"/>
    <col min="3326" max="3326" width="15.625" style="3" customWidth="1"/>
    <col min="3327" max="3327" width="6.625" style="3" customWidth="1"/>
    <col min="3328" max="3328" width="12.125" style="3" customWidth="1"/>
    <col min="3329" max="3332" width="10.625" style="3" customWidth="1"/>
    <col min="3333" max="3333" width="17.875" style="3" customWidth="1"/>
    <col min="3334" max="3335" width="16" style="3" customWidth="1"/>
    <col min="3336" max="3336" width="1.125" style="3" customWidth="1"/>
    <col min="3337" max="3339" width="9.625" style="3" customWidth="1"/>
    <col min="3340" max="3576" width="9" style="3"/>
    <col min="3577" max="3577" width="0.625" style="3" customWidth="1"/>
    <col min="3578" max="3578" width="5.625" style="3" customWidth="1"/>
    <col min="3579" max="3579" width="22" style="3" customWidth="1"/>
    <col min="3580" max="3580" width="11.125" style="3" customWidth="1"/>
    <col min="3581" max="3581" width="25.375" style="3" customWidth="1"/>
    <col min="3582" max="3582" width="15.625" style="3" customWidth="1"/>
    <col min="3583" max="3583" width="6.625" style="3" customWidth="1"/>
    <col min="3584" max="3584" width="12.125" style="3" customWidth="1"/>
    <col min="3585" max="3588" width="10.625" style="3" customWidth="1"/>
    <col min="3589" max="3589" width="17.875" style="3" customWidth="1"/>
    <col min="3590" max="3591" width="16" style="3" customWidth="1"/>
    <col min="3592" max="3592" width="1.125" style="3" customWidth="1"/>
    <col min="3593" max="3595" width="9.625" style="3" customWidth="1"/>
    <col min="3596" max="3832" width="9" style="3"/>
    <col min="3833" max="3833" width="0.625" style="3" customWidth="1"/>
    <col min="3834" max="3834" width="5.625" style="3" customWidth="1"/>
    <col min="3835" max="3835" width="22" style="3" customWidth="1"/>
    <col min="3836" max="3836" width="11.125" style="3" customWidth="1"/>
    <col min="3837" max="3837" width="25.375" style="3" customWidth="1"/>
    <col min="3838" max="3838" width="15.625" style="3" customWidth="1"/>
    <col min="3839" max="3839" width="6.625" style="3" customWidth="1"/>
    <col min="3840" max="3840" width="12.125" style="3" customWidth="1"/>
    <col min="3841" max="3844" width="10.625" style="3" customWidth="1"/>
    <col min="3845" max="3845" width="17.875" style="3" customWidth="1"/>
    <col min="3846" max="3847" width="16" style="3" customWidth="1"/>
    <col min="3848" max="3848" width="1.125" style="3" customWidth="1"/>
    <col min="3849" max="3851" width="9.625" style="3" customWidth="1"/>
    <col min="3852" max="4088" width="9" style="3"/>
    <col min="4089" max="4089" width="0.625" style="3" customWidth="1"/>
    <col min="4090" max="4090" width="5.625" style="3" customWidth="1"/>
    <col min="4091" max="4091" width="22" style="3" customWidth="1"/>
    <col min="4092" max="4092" width="11.125" style="3" customWidth="1"/>
    <col min="4093" max="4093" width="25.375" style="3" customWidth="1"/>
    <col min="4094" max="4094" width="15.625" style="3" customWidth="1"/>
    <col min="4095" max="4095" width="6.625" style="3" customWidth="1"/>
    <col min="4096" max="4096" width="12.125" style="3" customWidth="1"/>
    <col min="4097" max="4100" width="10.625" style="3" customWidth="1"/>
    <col min="4101" max="4101" width="17.875" style="3" customWidth="1"/>
    <col min="4102" max="4103" width="16" style="3" customWidth="1"/>
    <col min="4104" max="4104" width="1.125" style="3" customWidth="1"/>
    <col min="4105" max="4107" width="9.625" style="3" customWidth="1"/>
    <col min="4108" max="4344" width="9" style="3"/>
    <col min="4345" max="4345" width="0.625" style="3" customWidth="1"/>
    <col min="4346" max="4346" width="5.625" style="3" customWidth="1"/>
    <col min="4347" max="4347" width="22" style="3" customWidth="1"/>
    <col min="4348" max="4348" width="11.125" style="3" customWidth="1"/>
    <col min="4349" max="4349" width="25.375" style="3" customWidth="1"/>
    <col min="4350" max="4350" width="15.625" style="3" customWidth="1"/>
    <col min="4351" max="4351" width="6.625" style="3" customWidth="1"/>
    <col min="4352" max="4352" width="12.125" style="3" customWidth="1"/>
    <col min="4353" max="4356" width="10.625" style="3" customWidth="1"/>
    <col min="4357" max="4357" width="17.875" style="3" customWidth="1"/>
    <col min="4358" max="4359" width="16" style="3" customWidth="1"/>
    <col min="4360" max="4360" width="1.125" style="3" customWidth="1"/>
    <col min="4361" max="4363" width="9.625" style="3" customWidth="1"/>
    <col min="4364" max="4600" width="9" style="3"/>
    <col min="4601" max="4601" width="0.625" style="3" customWidth="1"/>
    <col min="4602" max="4602" width="5.625" style="3" customWidth="1"/>
    <col min="4603" max="4603" width="22" style="3" customWidth="1"/>
    <col min="4604" max="4604" width="11.125" style="3" customWidth="1"/>
    <col min="4605" max="4605" width="25.375" style="3" customWidth="1"/>
    <col min="4606" max="4606" width="15.625" style="3" customWidth="1"/>
    <col min="4607" max="4607" width="6.625" style="3" customWidth="1"/>
    <col min="4608" max="4608" width="12.125" style="3" customWidth="1"/>
    <col min="4609" max="4612" width="10.625" style="3" customWidth="1"/>
    <col min="4613" max="4613" width="17.875" style="3" customWidth="1"/>
    <col min="4614" max="4615" width="16" style="3" customWidth="1"/>
    <col min="4616" max="4616" width="1.125" style="3" customWidth="1"/>
    <col min="4617" max="4619" width="9.625" style="3" customWidth="1"/>
    <col min="4620" max="4856" width="9" style="3"/>
    <col min="4857" max="4857" width="0.625" style="3" customWidth="1"/>
    <col min="4858" max="4858" width="5.625" style="3" customWidth="1"/>
    <col min="4859" max="4859" width="22" style="3" customWidth="1"/>
    <col min="4860" max="4860" width="11.125" style="3" customWidth="1"/>
    <col min="4861" max="4861" width="25.375" style="3" customWidth="1"/>
    <col min="4862" max="4862" width="15.625" style="3" customWidth="1"/>
    <col min="4863" max="4863" width="6.625" style="3" customWidth="1"/>
    <col min="4864" max="4864" width="12.125" style="3" customWidth="1"/>
    <col min="4865" max="4868" width="10.625" style="3" customWidth="1"/>
    <col min="4869" max="4869" width="17.875" style="3" customWidth="1"/>
    <col min="4870" max="4871" width="16" style="3" customWidth="1"/>
    <col min="4872" max="4872" width="1.125" style="3" customWidth="1"/>
    <col min="4873" max="4875" width="9.625" style="3" customWidth="1"/>
    <col min="4876" max="5112" width="9" style="3"/>
    <col min="5113" max="5113" width="0.625" style="3" customWidth="1"/>
    <col min="5114" max="5114" width="5.625" style="3" customWidth="1"/>
    <col min="5115" max="5115" width="22" style="3" customWidth="1"/>
    <col min="5116" max="5116" width="11.125" style="3" customWidth="1"/>
    <col min="5117" max="5117" width="25.375" style="3" customWidth="1"/>
    <col min="5118" max="5118" width="15.625" style="3" customWidth="1"/>
    <col min="5119" max="5119" width="6.625" style="3" customWidth="1"/>
    <col min="5120" max="5120" width="12.125" style="3" customWidth="1"/>
    <col min="5121" max="5124" width="10.625" style="3" customWidth="1"/>
    <col min="5125" max="5125" width="17.875" style="3" customWidth="1"/>
    <col min="5126" max="5127" width="16" style="3" customWidth="1"/>
    <col min="5128" max="5128" width="1.125" style="3" customWidth="1"/>
    <col min="5129" max="5131" width="9.625" style="3" customWidth="1"/>
    <col min="5132" max="5368" width="9" style="3"/>
    <col min="5369" max="5369" width="0.625" style="3" customWidth="1"/>
    <col min="5370" max="5370" width="5.625" style="3" customWidth="1"/>
    <col min="5371" max="5371" width="22" style="3" customWidth="1"/>
    <col min="5372" max="5372" width="11.125" style="3" customWidth="1"/>
    <col min="5373" max="5373" width="25.375" style="3" customWidth="1"/>
    <col min="5374" max="5374" width="15.625" style="3" customWidth="1"/>
    <col min="5375" max="5375" width="6.625" style="3" customWidth="1"/>
    <col min="5376" max="5376" width="12.125" style="3" customWidth="1"/>
    <col min="5377" max="5380" width="10.625" style="3" customWidth="1"/>
    <col min="5381" max="5381" width="17.875" style="3" customWidth="1"/>
    <col min="5382" max="5383" width="16" style="3" customWidth="1"/>
    <col min="5384" max="5384" width="1.125" style="3" customWidth="1"/>
    <col min="5385" max="5387" width="9.625" style="3" customWidth="1"/>
    <col min="5388" max="5624" width="9" style="3"/>
    <col min="5625" max="5625" width="0.625" style="3" customWidth="1"/>
    <col min="5626" max="5626" width="5.625" style="3" customWidth="1"/>
    <col min="5627" max="5627" width="22" style="3" customWidth="1"/>
    <col min="5628" max="5628" width="11.125" style="3" customWidth="1"/>
    <col min="5629" max="5629" width="25.375" style="3" customWidth="1"/>
    <col min="5630" max="5630" width="15.625" style="3" customWidth="1"/>
    <col min="5631" max="5631" width="6.625" style="3" customWidth="1"/>
    <col min="5632" max="5632" width="12.125" style="3" customWidth="1"/>
    <col min="5633" max="5636" width="10.625" style="3" customWidth="1"/>
    <col min="5637" max="5637" width="17.875" style="3" customWidth="1"/>
    <col min="5638" max="5639" width="16" style="3" customWidth="1"/>
    <col min="5640" max="5640" width="1.125" style="3" customWidth="1"/>
    <col min="5641" max="5643" width="9.625" style="3" customWidth="1"/>
    <col min="5644" max="5880" width="9" style="3"/>
    <col min="5881" max="5881" width="0.625" style="3" customWidth="1"/>
    <col min="5882" max="5882" width="5.625" style="3" customWidth="1"/>
    <col min="5883" max="5883" width="22" style="3" customWidth="1"/>
    <col min="5884" max="5884" width="11.125" style="3" customWidth="1"/>
    <col min="5885" max="5885" width="25.375" style="3" customWidth="1"/>
    <col min="5886" max="5886" width="15.625" style="3" customWidth="1"/>
    <col min="5887" max="5887" width="6.625" style="3" customWidth="1"/>
    <col min="5888" max="5888" width="12.125" style="3" customWidth="1"/>
    <col min="5889" max="5892" width="10.625" style="3" customWidth="1"/>
    <col min="5893" max="5893" width="17.875" style="3" customWidth="1"/>
    <col min="5894" max="5895" width="16" style="3" customWidth="1"/>
    <col min="5896" max="5896" width="1.125" style="3" customWidth="1"/>
    <col min="5897" max="5899" width="9.625" style="3" customWidth="1"/>
    <col min="5900" max="6136" width="9" style="3"/>
    <col min="6137" max="6137" width="0.625" style="3" customWidth="1"/>
    <col min="6138" max="6138" width="5.625" style="3" customWidth="1"/>
    <col min="6139" max="6139" width="22" style="3" customWidth="1"/>
    <col min="6140" max="6140" width="11.125" style="3" customWidth="1"/>
    <col min="6141" max="6141" width="25.375" style="3" customWidth="1"/>
    <col min="6142" max="6142" width="15.625" style="3" customWidth="1"/>
    <col min="6143" max="6143" width="6.625" style="3" customWidth="1"/>
    <col min="6144" max="6144" width="12.125" style="3" customWidth="1"/>
    <col min="6145" max="6148" width="10.625" style="3" customWidth="1"/>
    <col min="6149" max="6149" width="17.875" style="3" customWidth="1"/>
    <col min="6150" max="6151" width="16" style="3" customWidth="1"/>
    <col min="6152" max="6152" width="1.125" style="3" customWidth="1"/>
    <col min="6153" max="6155" width="9.625" style="3" customWidth="1"/>
    <col min="6156" max="6392" width="9" style="3"/>
    <col min="6393" max="6393" width="0.625" style="3" customWidth="1"/>
    <col min="6394" max="6394" width="5.625" style="3" customWidth="1"/>
    <col min="6395" max="6395" width="22" style="3" customWidth="1"/>
    <col min="6396" max="6396" width="11.125" style="3" customWidth="1"/>
    <col min="6397" max="6397" width="25.375" style="3" customWidth="1"/>
    <col min="6398" max="6398" width="15.625" style="3" customWidth="1"/>
    <col min="6399" max="6399" width="6.625" style="3" customWidth="1"/>
    <col min="6400" max="6400" width="12.125" style="3" customWidth="1"/>
    <col min="6401" max="6404" width="10.625" style="3" customWidth="1"/>
    <col min="6405" max="6405" width="17.875" style="3" customWidth="1"/>
    <col min="6406" max="6407" width="16" style="3" customWidth="1"/>
    <col min="6408" max="6408" width="1.125" style="3" customWidth="1"/>
    <col min="6409" max="6411" width="9.625" style="3" customWidth="1"/>
    <col min="6412" max="6648" width="9" style="3"/>
    <col min="6649" max="6649" width="0.625" style="3" customWidth="1"/>
    <col min="6650" max="6650" width="5.625" style="3" customWidth="1"/>
    <col min="6651" max="6651" width="22" style="3" customWidth="1"/>
    <col min="6652" max="6652" width="11.125" style="3" customWidth="1"/>
    <col min="6653" max="6653" width="25.375" style="3" customWidth="1"/>
    <col min="6654" max="6654" width="15.625" style="3" customWidth="1"/>
    <col min="6655" max="6655" width="6.625" style="3" customWidth="1"/>
    <col min="6656" max="6656" width="12.125" style="3" customWidth="1"/>
    <col min="6657" max="6660" width="10.625" style="3" customWidth="1"/>
    <col min="6661" max="6661" width="17.875" style="3" customWidth="1"/>
    <col min="6662" max="6663" width="16" style="3" customWidth="1"/>
    <col min="6664" max="6664" width="1.125" style="3" customWidth="1"/>
    <col min="6665" max="6667" width="9.625" style="3" customWidth="1"/>
    <col min="6668" max="6904" width="9" style="3"/>
    <col min="6905" max="6905" width="0.625" style="3" customWidth="1"/>
    <col min="6906" max="6906" width="5.625" style="3" customWidth="1"/>
    <col min="6907" max="6907" width="22" style="3" customWidth="1"/>
    <col min="6908" max="6908" width="11.125" style="3" customWidth="1"/>
    <col min="6909" max="6909" width="25.375" style="3" customWidth="1"/>
    <col min="6910" max="6910" width="15.625" style="3" customWidth="1"/>
    <col min="6911" max="6911" width="6.625" style="3" customWidth="1"/>
    <col min="6912" max="6912" width="12.125" style="3" customWidth="1"/>
    <col min="6913" max="6916" width="10.625" style="3" customWidth="1"/>
    <col min="6917" max="6917" width="17.875" style="3" customWidth="1"/>
    <col min="6918" max="6919" width="16" style="3" customWidth="1"/>
    <col min="6920" max="6920" width="1.125" style="3" customWidth="1"/>
    <col min="6921" max="6923" width="9.625" style="3" customWidth="1"/>
    <col min="6924" max="7160" width="9" style="3"/>
    <col min="7161" max="7161" width="0.625" style="3" customWidth="1"/>
    <col min="7162" max="7162" width="5.625" style="3" customWidth="1"/>
    <col min="7163" max="7163" width="22" style="3" customWidth="1"/>
    <col min="7164" max="7164" width="11.125" style="3" customWidth="1"/>
    <col min="7165" max="7165" width="25.375" style="3" customWidth="1"/>
    <col min="7166" max="7166" width="15.625" style="3" customWidth="1"/>
    <col min="7167" max="7167" width="6.625" style="3" customWidth="1"/>
    <col min="7168" max="7168" width="12.125" style="3" customWidth="1"/>
    <col min="7169" max="7172" width="10.625" style="3" customWidth="1"/>
    <col min="7173" max="7173" width="17.875" style="3" customWidth="1"/>
    <col min="7174" max="7175" width="16" style="3" customWidth="1"/>
    <col min="7176" max="7176" width="1.125" style="3" customWidth="1"/>
    <col min="7177" max="7179" width="9.625" style="3" customWidth="1"/>
    <col min="7180" max="7416" width="9" style="3"/>
    <col min="7417" max="7417" width="0.625" style="3" customWidth="1"/>
    <col min="7418" max="7418" width="5.625" style="3" customWidth="1"/>
    <col min="7419" max="7419" width="22" style="3" customWidth="1"/>
    <col min="7420" max="7420" width="11.125" style="3" customWidth="1"/>
    <col min="7421" max="7421" width="25.375" style="3" customWidth="1"/>
    <col min="7422" max="7422" width="15.625" style="3" customWidth="1"/>
    <col min="7423" max="7423" width="6.625" style="3" customWidth="1"/>
    <col min="7424" max="7424" width="12.125" style="3" customWidth="1"/>
    <col min="7425" max="7428" width="10.625" style="3" customWidth="1"/>
    <col min="7429" max="7429" width="17.875" style="3" customWidth="1"/>
    <col min="7430" max="7431" width="16" style="3" customWidth="1"/>
    <col min="7432" max="7432" width="1.125" style="3" customWidth="1"/>
    <col min="7433" max="7435" width="9.625" style="3" customWidth="1"/>
    <col min="7436" max="7672" width="9" style="3"/>
    <col min="7673" max="7673" width="0.625" style="3" customWidth="1"/>
    <col min="7674" max="7674" width="5.625" style="3" customWidth="1"/>
    <col min="7675" max="7675" width="22" style="3" customWidth="1"/>
    <col min="7676" max="7676" width="11.125" style="3" customWidth="1"/>
    <col min="7677" max="7677" width="25.375" style="3" customWidth="1"/>
    <col min="7678" max="7678" width="15.625" style="3" customWidth="1"/>
    <col min="7679" max="7679" width="6.625" style="3" customWidth="1"/>
    <col min="7680" max="7680" width="12.125" style="3" customWidth="1"/>
    <col min="7681" max="7684" width="10.625" style="3" customWidth="1"/>
    <col min="7685" max="7685" width="17.875" style="3" customWidth="1"/>
    <col min="7686" max="7687" width="16" style="3" customWidth="1"/>
    <col min="7688" max="7688" width="1.125" style="3" customWidth="1"/>
    <col min="7689" max="7691" width="9.625" style="3" customWidth="1"/>
    <col min="7692" max="7928" width="9" style="3"/>
    <col min="7929" max="7929" width="0.625" style="3" customWidth="1"/>
    <col min="7930" max="7930" width="5.625" style="3" customWidth="1"/>
    <col min="7931" max="7931" width="22" style="3" customWidth="1"/>
    <col min="7932" max="7932" width="11.125" style="3" customWidth="1"/>
    <col min="7933" max="7933" width="25.375" style="3" customWidth="1"/>
    <col min="7934" max="7934" width="15.625" style="3" customWidth="1"/>
    <col min="7935" max="7935" width="6.625" style="3" customWidth="1"/>
    <col min="7936" max="7936" width="12.125" style="3" customWidth="1"/>
    <col min="7937" max="7940" width="10.625" style="3" customWidth="1"/>
    <col min="7941" max="7941" width="17.875" style="3" customWidth="1"/>
    <col min="7942" max="7943" width="16" style="3" customWidth="1"/>
    <col min="7944" max="7944" width="1.125" style="3" customWidth="1"/>
    <col min="7945" max="7947" width="9.625" style="3" customWidth="1"/>
    <col min="7948" max="8184" width="9" style="3"/>
    <col min="8185" max="8185" width="0.625" style="3" customWidth="1"/>
    <col min="8186" max="8186" width="5.625" style="3" customWidth="1"/>
    <col min="8187" max="8187" width="22" style="3" customWidth="1"/>
    <col min="8188" max="8188" width="11.125" style="3" customWidth="1"/>
    <col min="8189" max="8189" width="25.375" style="3" customWidth="1"/>
    <col min="8190" max="8190" width="15.625" style="3" customWidth="1"/>
    <col min="8191" max="8191" width="6.625" style="3" customWidth="1"/>
    <col min="8192" max="8192" width="12.125" style="3" customWidth="1"/>
    <col min="8193" max="8196" width="10.625" style="3" customWidth="1"/>
    <col min="8197" max="8197" width="17.875" style="3" customWidth="1"/>
    <col min="8198" max="8199" width="16" style="3" customWidth="1"/>
    <col min="8200" max="8200" width="1.125" style="3" customWidth="1"/>
    <col min="8201" max="8203" width="9.625" style="3" customWidth="1"/>
    <col min="8204" max="8440" width="9" style="3"/>
    <col min="8441" max="8441" width="0.625" style="3" customWidth="1"/>
    <col min="8442" max="8442" width="5.625" style="3" customWidth="1"/>
    <col min="8443" max="8443" width="22" style="3" customWidth="1"/>
    <col min="8444" max="8444" width="11.125" style="3" customWidth="1"/>
    <col min="8445" max="8445" width="25.375" style="3" customWidth="1"/>
    <col min="8446" max="8446" width="15.625" style="3" customWidth="1"/>
    <col min="8447" max="8447" width="6.625" style="3" customWidth="1"/>
    <col min="8448" max="8448" width="12.125" style="3" customWidth="1"/>
    <col min="8449" max="8452" width="10.625" style="3" customWidth="1"/>
    <col min="8453" max="8453" width="17.875" style="3" customWidth="1"/>
    <col min="8454" max="8455" width="16" style="3" customWidth="1"/>
    <col min="8456" max="8456" width="1.125" style="3" customWidth="1"/>
    <col min="8457" max="8459" width="9.625" style="3" customWidth="1"/>
    <col min="8460" max="8696" width="9" style="3"/>
    <col min="8697" max="8697" width="0.625" style="3" customWidth="1"/>
    <col min="8698" max="8698" width="5.625" style="3" customWidth="1"/>
    <col min="8699" max="8699" width="22" style="3" customWidth="1"/>
    <col min="8700" max="8700" width="11.125" style="3" customWidth="1"/>
    <col min="8701" max="8701" width="25.375" style="3" customWidth="1"/>
    <col min="8702" max="8702" width="15.625" style="3" customWidth="1"/>
    <col min="8703" max="8703" width="6.625" style="3" customWidth="1"/>
    <col min="8704" max="8704" width="12.125" style="3" customWidth="1"/>
    <col min="8705" max="8708" width="10.625" style="3" customWidth="1"/>
    <col min="8709" max="8709" width="17.875" style="3" customWidth="1"/>
    <col min="8710" max="8711" width="16" style="3" customWidth="1"/>
    <col min="8712" max="8712" width="1.125" style="3" customWidth="1"/>
    <col min="8713" max="8715" width="9.625" style="3" customWidth="1"/>
    <col min="8716" max="8952" width="9" style="3"/>
    <col min="8953" max="8953" width="0.625" style="3" customWidth="1"/>
    <col min="8954" max="8954" width="5.625" style="3" customWidth="1"/>
    <col min="8955" max="8955" width="22" style="3" customWidth="1"/>
    <col min="8956" max="8956" width="11.125" style="3" customWidth="1"/>
    <col min="8957" max="8957" width="25.375" style="3" customWidth="1"/>
    <col min="8958" max="8958" width="15.625" style="3" customWidth="1"/>
    <col min="8959" max="8959" width="6.625" style="3" customWidth="1"/>
    <col min="8960" max="8960" width="12.125" style="3" customWidth="1"/>
    <col min="8961" max="8964" width="10.625" style="3" customWidth="1"/>
    <col min="8965" max="8965" width="17.875" style="3" customWidth="1"/>
    <col min="8966" max="8967" width="16" style="3" customWidth="1"/>
    <col min="8968" max="8968" width="1.125" style="3" customWidth="1"/>
    <col min="8969" max="8971" width="9.625" style="3" customWidth="1"/>
    <col min="8972" max="9208" width="9" style="3"/>
    <col min="9209" max="9209" width="0.625" style="3" customWidth="1"/>
    <col min="9210" max="9210" width="5.625" style="3" customWidth="1"/>
    <col min="9211" max="9211" width="22" style="3" customWidth="1"/>
    <col min="9212" max="9212" width="11.125" style="3" customWidth="1"/>
    <col min="9213" max="9213" width="25.375" style="3" customWidth="1"/>
    <col min="9214" max="9214" width="15.625" style="3" customWidth="1"/>
    <col min="9215" max="9215" width="6.625" style="3" customWidth="1"/>
    <col min="9216" max="9216" width="12.125" style="3" customWidth="1"/>
    <col min="9217" max="9220" width="10.625" style="3" customWidth="1"/>
    <col min="9221" max="9221" width="17.875" style="3" customWidth="1"/>
    <col min="9222" max="9223" width="16" style="3" customWidth="1"/>
    <col min="9224" max="9224" width="1.125" style="3" customWidth="1"/>
    <col min="9225" max="9227" width="9.625" style="3" customWidth="1"/>
    <col min="9228" max="9464" width="9" style="3"/>
    <col min="9465" max="9465" width="0.625" style="3" customWidth="1"/>
    <col min="9466" max="9466" width="5.625" style="3" customWidth="1"/>
    <col min="9467" max="9467" width="22" style="3" customWidth="1"/>
    <col min="9468" max="9468" width="11.125" style="3" customWidth="1"/>
    <col min="9469" max="9469" width="25.375" style="3" customWidth="1"/>
    <col min="9470" max="9470" width="15.625" style="3" customWidth="1"/>
    <col min="9471" max="9471" width="6.625" style="3" customWidth="1"/>
    <col min="9472" max="9472" width="12.125" style="3" customWidth="1"/>
    <col min="9473" max="9476" width="10.625" style="3" customWidth="1"/>
    <col min="9477" max="9477" width="17.875" style="3" customWidth="1"/>
    <col min="9478" max="9479" width="16" style="3" customWidth="1"/>
    <col min="9480" max="9480" width="1.125" style="3" customWidth="1"/>
    <col min="9481" max="9483" width="9.625" style="3" customWidth="1"/>
    <col min="9484" max="9720" width="9" style="3"/>
    <col min="9721" max="9721" width="0.625" style="3" customWidth="1"/>
    <col min="9722" max="9722" width="5.625" style="3" customWidth="1"/>
    <col min="9723" max="9723" width="22" style="3" customWidth="1"/>
    <col min="9724" max="9724" width="11.125" style="3" customWidth="1"/>
    <col min="9725" max="9725" width="25.375" style="3" customWidth="1"/>
    <col min="9726" max="9726" width="15.625" style="3" customWidth="1"/>
    <col min="9727" max="9727" width="6.625" style="3" customWidth="1"/>
    <col min="9728" max="9728" width="12.125" style="3" customWidth="1"/>
    <col min="9729" max="9732" width="10.625" style="3" customWidth="1"/>
    <col min="9733" max="9733" width="17.875" style="3" customWidth="1"/>
    <col min="9734" max="9735" width="16" style="3" customWidth="1"/>
    <col min="9736" max="9736" width="1.125" style="3" customWidth="1"/>
    <col min="9737" max="9739" width="9.625" style="3" customWidth="1"/>
    <col min="9740" max="9976" width="9" style="3"/>
    <col min="9977" max="9977" width="0.625" style="3" customWidth="1"/>
    <col min="9978" max="9978" width="5.625" style="3" customWidth="1"/>
    <col min="9979" max="9979" width="22" style="3" customWidth="1"/>
    <col min="9980" max="9980" width="11.125" style="3" customWidth="1"/>
    <col min="9981" max="9981" width="25.375" style="3" customWidth="1"/>
    <col min="9982" max="9982" width="15.625" style="3" customWidth="1"/>
    <col min="9983" max="9983" width="6.625" style="3" customWidth="1"/>
    <col min="9984" max="9984" width="12.125" style="3" customWidth="1"/>
    <col min="9985" max="9988" width="10.625" style="3" customWidth="1"/>
    <col min="9989" max="9989" width="17.875" style="3" customWidth="1"/>
    <col min="9990" max="9991" width="16" style="3" customWidth="1"/>
    <col min="9992" max="9992" width="1.125" style="3" customWidth="1"/>
    <col min="9993" max="9995" width="9.625" style="3" customWidth="1"/>
    <col min="9996" max="10232" width="9" style="3"/>
    <col min="10233" max="10233" width="0.625" style="3" customWidth="1"/>
    <col min="10234" max="10234" width="5.625" style="3" customWidth="1"/>
    <col min="10235" max="10235" width="22" style="3" customWidth="1"/>
    <col min="10236" max="10236" width="11.125" style="3" customWidth="1"/>
    <col min="10237" max="10237" width="25.375" style="3" customWidth="1"/>
    <col min="10238" max="10238" width="15.625" style="3" customWidth="1"/>
    <col min="10239" max="10239" width="6.625" style="3" customWidth="1"/>
    <col min="10240" max="10240" width="12.125" style="3" customWidth="1"/>
    <col min="10241" max="10244" width="10.625" style="3" customWidth="1"/>
    <col min="10245" max="10245" width="17.875" style="3" customWidth="1"/>
    <col min="10246" max="10247" width="16" style="3" customWidth="1"/>
    <col min="10248" max="10248" width="1.125" style="3" customWidth="1"/>
    <col min="10249" max="10251" width="9.625" style="3" customWidth="1"/>
    <col min="10252" max="10488" width="9" style="3"/>
    <col min="10489" max="10489" width="0.625" style="3" customWidth="1"/>
    <col min="10490" max="10490" width="5.625" style="3" customWidth="1"/>
    <col min="10491" max="10491" width="22" style="3" customWidth="1"/>
    <col min="10492" max="10492" width="11.125" style="3" customWidth="1"/>
    <col min="10493" max="10493" width="25.375" style="3" customWidth="1"/>
    <col min="10494" max="10494" width="15.625" style="3" customWidth="1"/>
    <col min="10495" max="10495" width="6.625" style="3" customWidth="1"/>
    <col min="10496" max="10496" width="12.125" style="3" customWidth="1"/>
    <col min="10497" max="10500" width="10.625" style="3" customWidth="1"/>
    <col min="10501" max="10501" width="17.875" style="3" customWidth="1"/>
    <col min="10502" max="10503" width="16" style="3" customWidth="1"/>
    <col min="10504" max="10504" width="1.125" style="3" customWidth="1"/>
    <col min="10505" max="10507" width="9.625" style="3" customWidth="1"/>
    <col min="10508" max="10744" width="9" style="3"/>
    <col min="10745" max="10745" width="0.625" style="3" customWidth="1"/>
    <col min="10746" max="10746" width="5.625" style="3" customWidth="1"/>
    <col min="10747" max="10747" width="22" style="3" customWidth="1"/>
    <col min="10748" max="10748" width="11.125" style="3" customWidth="1"/>
    <col min="10749" max="10749" width="25.375" style="3" customWidth="1"/>
    <col min="10750" max="10750" width="15.625" style="3" customWidth="1"/>
    <col min="10751" max="10751" width="6.625" style="3" customWidth="1"/>
    <col min="10752" max="10752" width="12.125" style="3" customWidth="1"/>
    <col min="10753" max="10756" width="10.625" style="3" customWidth="1"/>
    <col min="10757" max="10757" width="17.875" style="3" customWidth="1"/>
    <col min="10758" max="10759" width="16" style="3" customWidth="1"/>
    <col min="10760" max="10760" width="1.125" style="3" customWidth="1"/>
    <col min="10761" max="10763" width="9.625" style="3" customWidth="1"/>
    <col min="10764" max="11000" width="9" style="3"/>
    <col min="11001" max="11001" width="0.625" style="3" customWidth="1"/>
    <col min="11002" max="11002" width="5.625" style="3" customWidth="1"/>
    <col min="11003" max="11003" width="22" style="3" customWidth="1"/>
    <col min="11004" max="11004" width="11.125" style="3" customWidth="1"/>
    <col min="11005" max="11005" width="25.375" style="3" customWidth="1"/>
    <col min="11006" max="11006" width="15.625" style="3" customWidth="1"/>
    <col min="11007" max="11007" width="6.625" style="3" customWidth="1"/>
    <col min="11008" max="11008" width="12.125" style="3" customWidth="1"/>
    <col min="11009" max="11012" width="10.625" style="3" customWidth="1"/>
    <col min="11013" max="11013" width="17.875" style="3" customWidth="1"/>
    <col min="11014" max="11015" width="16" style="3" customWidth="1"/>
    <col min="11016" max="11016" width="1.125" style="3" customWidth="1"/>
    <col min="11017" max="11019" width="9.625" style="3" customWidth="1"/>
    <col min="11020" max="11256" width="9" style="3"/>
    <col min="11257" max="11257" width="0.625" style="3" customWidth="1"/>
    <col min="11258" max="11258" width="5.625" style="3" customWidth="1"/>
    <col min="11259" max="11259" width="22" style="3" customWidth="1"/>
    <col min="11260" max="11260" width="11.125" style="3" customWidth="1"/>
    <col min="11261" max="11261" width="25.375" style="3" customWidth="1"/>
    <col min="11262" max="11262" width="15.625" style="3" customWidth="1"/>
    <col min="11263" max="11263" width="6.625" style="3" customWidth="1"/>
    <col min="11264" max="11264" width="12.125" style="3" customWidth="1"/>
    <col min="11265" max="11268" width="10.625" style="3" customWidth="1"/>
    <col min="11269" max="11269" width="17.875" style="3" customWidth="1"/>
    <col min="11270" max="11271" width="16" style="3" customWidth="1"/>
    <col min="11272" max="11272" width="1.125" style="3" customWidth="1"/>
    <col min="11273" max="11275" width="9.625" style="3" customWidth="1"/>
    <col min="11276" max="11512" width="9" style="3"/>
    <col min="11513" max="11513" width="0.625" style="3" customWidth="1"/>
    <col min="11514" max="11514" width="5.625" style="3" customWidth="1"/>
    <col min="11515" max="11515" width="22" style="3" customWidth="1"/>
    <col min="11516" max="11516" width="11.125" style="3" customWidth="1"/>
    <col min="11517" max="11517" width="25.375" style="3" customWidth="1"/>
    <col min="11518" max="11518" width="15.625" style="3" customWidth="1"/>
    <col min="11519" max="11519" width="6.625" style="3" customWidth="1"/>
    <col min="11520" max="11520" width="12.125" style="3" customWidth="1"/>
    <col min="11521" max="11524" width="10.625" style="3" customWidth="1"/>
    <col min="11525" max="11525" width="17.875" style="3" customWidth="1"/>
    <col min="11526" max="11527" width="16" style="3" customWidth="1"/>
    <col min="11528" max="11528" width="1.125" style="3" customWidth="1"/>
    <col min="11529" max="11531" width="9.625" style="3" customWidth="1"/>
    <col min="11532" max="11768" width="9" style="3"/>
    <col min="11769" max="11769" width="0.625" style="3" customWidth="1"/>
    <col min="11770" max="11770" width="5.625" style="3" customWidth="1"/>
    <col min="11771" max="11771" width="22" style="3" customWidth="1"/>
    <col min="11772" max="11772" width="11.125" style="3" customWidth="1"/>
    <col min="11773" max="11773" width="25.375" style="3" customWidth="1"/>
    <col min="11774" max="11774" width="15.625" style="3" customWidth="1"/>
    <col min="11775" max="11775" width="6.625" style="3" customWidth="1"/>
    <col min="11776" max="11776" width="12.125" style="3" customWidth="1"/>
    <col min="11777" max="11780" width="10.625" style="3" customWidth="1"/>
    <col min="11781" max="11781" width="17.875" style="3" customWidth="1"/>
    <col min="11782" max="11783" width="16" style="3" customWidth="1"/>
    <col min="11784" max="11784" width="1.125" style="3" customWidth="1"/>
    <col min="11785" max="11787" width="9.625" style="3" customWidth="1"/>
    <col min="11788" max="12024" width="9" style="3"/>
    <col min="12025" max="12025" width="0.625" style="3" customWidth="1"/>
    <col min="12026" max="12026" width="5.625" style="3" customWidth="1"/>
    <col min="12027" max="12027" width="22" style="3" customWidth="1"/>
    <col min="12028" max="12028" width="11.125" style="3" customWidth="1"/>
    <col min="12029" max="12029" width="25.375" style="3" customWidth="1"/>
    <col min="12030" max="12030" width="15.625" style="3" customWidth="1"/>
    <col min="12031" max="12031" width="6.625" style="3" customWidth="1"/>
    <col min="12032" max="12032" width="12.125" style="3" customWidth="1"/>
    <col min="12033" max="12036" width="10.625" style="3" customWidth="1"/>
    <col min="12037" max="12037" width="17.875" style="3" customWidth="1"/>
    <col min="12038" max="12039" width="16" style="3" customWidth="1"/>
    <col min="12040" max="12040" width="1.125" style="3" customWidth="1"/>
    <col min="12041" max="12043" width="9.625" style="3" customWidth="1"/>
    <col min="12044" max="12280" width="9" style="3"/>
    <col min="12281" max="12281" width="0.625" style="3" customWidth="1"/>
    <col min="12282" max="12282" width="5.625" style="3" customWidth="1"/>
    <col min="12283" max="12283" width="22" style="3" customWidth="1"/>
    <col min="12284" max="12284" width="11.125" style="3" customWidth="1"/>
    <col min="12285" max="12285" width="25.375" style="3" customWidth="1"/>
    <col min="12286" max="12286" width="15.625" style="3" customWidth="1"/>
    <col min="12287" max="12287" width="6.625" style="3" customWidth="1"/>
    <col min="12288" max="12288" width="12.125" style="3" customWidth="1"/>
    <col min="12289" max="12292" width="10.625" style="3" customWidth="1"/>
    <col min="12293" max="12293" width="17.875" style="3" customWidth="1"/>
    <col min="12294" max="12295" width="16" style="3" customWidth="1"/>
    <col min="12296" max="12296" width="1.125" style="3" customWidth="1"/>
    <col min="12297" max="12299" width="9.625" style="3" customWidth="1"/>
    <col min="12300" max="12536" width="9" style="3"/>
    <col min="12537" max="12537" width="0.625" style="3" customWidth="1"/>
    <col min="12538" max="12538" width="5.625" style="3" customWidth="1"/>
    <col min="12539" max="12539" width="22" style="3" customWidth="1"/>
    <col min="12540" max="12540" width="11.125" style="3" customWidth="1"/>
    <col min="12541" max="12541" width="25.375" style="3" customWidth="1"/>
    <col min="12542" max="12542" width="15.625" style="3" customWidth="1"/>
    <col min="12543" max="12543" width="6.625" style="3" customWidth="1"/>
    <col min="12544" max="12544" width="12.125" style="3" customWidth="1"/>
    <col min="12545" max="12548" width="10.625" style="3" customWidth="1"/>
    <col min="12549" max="12549" width="17.875" style="3" customWidth="1"/>
    <col min="12550" max="12551" width="16" style="3" customWidth="1"/>
    <col min="12552" max="12552" width="1.125" style="3" customWidth="1"/>
    <col min="12553" max="12555" width="9.625" style="3" customWidth="1"/>
    <col min="12556" max="12792" width="9" style="3"/>
    <col min="12793" max="12793" width="0.625" style="3" customWidth="1"/>
    <col min="12794" max="12794" width="5.625" style="3" customWidth="1"/>
    <col min="12795" max="12795" width="22" style="3" customWidth="1"/>
    <col min="12796" max="12796" width="11.125" style="3" customWidth="1"/>
    <col min="12797" max="12797" width="25.375" style="3" customWidth="1"/>
    <col min="12798" max="12798" width="15.625" style="3" customWidth="1"/>
    <col min="12799" max="12799" width="6.625" style="3" customWidth="1"/>
    <col min="12800" max="12800" width="12.125" style="3" customWidth="1"/>
    <col min="12801" max="12804" width="10.625" style="3" customWidth="1"/>
    <col min="12805" max="12805" width="17.875" style="3" customWidth="1"/>
    <col min="12806" max="12807" width="16" style="3" customWidth="1"/>
    <col min="12808" max="12808" width="1.125" style="3" customWidth="1"/>
    <col min="12809" max="12811" width="9.625" style="3" customWidth="1"/>
    <col min="12812" max="13048" width="9" style="3"/>
    <col min="13049" max="13049" width="0.625" style="3" customWidth="1"/>
    <col min="13050" max="13050" width="5.625" style="3" customWidth="1"/>
    <col min="13051" max="13051" width="22" style="3" customWidth="1"/>
    <col min="13052" max="13052" width="11.125" style="3" customWidth="1"/>
    <col min="13053" max="13053" width="25.375" style="3" customWidth="1"/>
    <col min="13054" max="13054" width="15.625" style="3" customWidth="1"/>
    <col min="13055" max="13055" width="6.625" style="3" customWidth="1"/>
    <col min="13056" max="13056" width="12.125" style="3" customWidth="1"/>
    <col min="13057" max="13060" width="10.625" style="3" customWidth="1"/>
    <col min="13061" max="13061" width="17.875" style="3" customWidth="1"/>
    <col min="13062" max="13063" width="16" style="3" customWidth="1"/>
    <col min="13064" max="13064" width="1.125" style="3" customWidth="1"/>
    <col min="13065" max="13067" width="9.625" style="3" customWidth="1"/>
    <col min="13068" max="13304" width="9" style="3"/>
    <col min="13305" max="13305" width="0.625" style="3" customWidth="1"/>
    <col min="13306" max="13306" width="5.625" style="3" customWidth="1"/>
    <col min="13307" max="13307" width="22" style="3" customWidth="1"/>
    <col min="13308" max="13308" width="11.125" style="3" customWidth="1"/>
    <col min="13309" max="13309" width="25.375" style="3" customWidth="1"/>
    <col min="13310" max="13310" width="15.625" style="3" customWidth="1"/>
    <col min="13311" max="13311" width="6.625" style="3" customWidth="1"/>
    <col min="13312" max="13312" width="12.125" style="3" customWidth="1"/>
    <col min="13313" max="13316" width="10.625" style="3" customWidth="1"/>
    <col min="13317" max="13317" width="17.875" style="3" customWidth="1"/>
    <col min="13318" max="13319" width="16" style="3" customWidth="1"/>
    <col min="13320" max="13320" width="1.125" style="3" customWidth="1"/>
    <col min="13321" max="13323" width="9.625" style="3" customWidth="1"/>
    <col min="13324" max="13560" width="9" style="3"/>
    <col min="13561" max="13561" width="0.625" style="3" customWidth="1"/>
    <col min="13562" max="13562" width="5.625" style="3" customWidth="1"/>
    <col min="13563" max="13563" width="22" style="3" customWidth="1"/>
    <col min="13564" max="13564" width="11.125" style="3" customWidth="1"/>
    <col min="13565" max="13565" width="25.375" style="3" customWidth="1"/>
    <col min="13566" max="13566" width="15.625" style="3" customWidth="1"/>
    <col min="13567" max="13567" width="6.625" style="3" customWidth="1"/>
    <col min="13568" max="13568" width="12.125" style="3" customWidth="1"/>
    <col min="13569" max="13572" width="10.625" style="3" customWidth="1"/>
    <col min="13573" max="13573" width="17.875" style="3" customWidth="1"/>
    <col min="13574" max="13575" width="16" style="3" customWidth="1"/>
    <col min="13576" max="13576" width="1.125" style="3" customWidth="1"/>
    <col min="13577" max="13579" width="9.625" style="3" customWidth="1"/>
    <col min="13580" max="13816" width="9" style="3"/>
    <col min="13817" max="13817" width="0.625" style="3" customWidth="1"/>
    <col min="13818" max="13818" width="5.625" style="3" customWidth="1"/>
    <col min="13819" max="13819" width="22" style="3" customWidth="1"/>
    <col min="13820" max="13820" width="11.125" style="3" customWidth="1"/>
    <col min="13821" max="13821" width="25.375" style="3" customWidth="1"/>
    <col min="13822" max="13822" width="15.625" style="3" customWidth="1"/>
    <col min="13823" max="13823" width="6.625" style="3" customWidth="1"/>
    <col min="13824" max="13824" width="12.125" style="3" customWidth="1"/>
    <col min="13825" max="13828" width="10.625" style="3" customWidth="1"/>
    <col min="13829" max="13829" width="17.875" style="3" customWidth="1"/>
    <col min="13830" max="13831" width="16" style="3" customWidth="1"/>
    <col min="13832" max="13832" width="1.125" style="3" customWidth="1"/>
    <col min="13833" max="13835" width="9.625" style="3" customWidth="1"/>
    <col min="13836" max="14072" width="9" style="3"/>
    <col min="14073" max="14073" width="0.625" style="3" customWidth="1"/>
    <col min="14074" max="14074" width="5.625" style="3" customWidth="1"/>
    <col min="14075" max="14075" width="22" style="3" customWidth="1"/>
    <col min="14076" max="14076" width="11.125" style="3" customWidth="1"/>
    <col min="14077" max="14077" width="25.375" style="3" customWidth="1"/>
    <col min="14078" max="14078" width="15.625" style="3" customWidth="1"/>
    <col min="14079" max="14079" width="6.625" style="3" customWidth="1"/>
    <col min="14080" max="14080" width="12.125" style="3" customWidth="1"/>
    <col min="14081" max="14084" width="10.625" style="3" customWidth="1"/>
    <col min="14085" max="14085" width="17.875" style="3" customWidth="1"/>
    <col min="14086" max="14087" width="16" style="3" customWidth="1"/>
    <col min="14088" max="14088" width="1.125" style="3" customWidth="1"/>
    <col min="14089" max="14091" width="9.625" style="3" customWidth="1"/>
    <col min="14092" max="14328" width="9" style="3"/>
    <col min="14329" max="14329" width="0.625" style="3" customWidth="1"/>
    <col min="14330" max="14330" width="5.625" style="3" customWidth="1"/>
    <col min="14331" max="14331" width="22" style="3" customWidth="1"/>
    <col min="14332" max="14332" width="11.125" style="3" customWidth="1"/>
    <col min="14333" max="14333" width="25.375" style="3" customWidth="1"/>
    <col min="14334" max="14334" width="15.625" style="3" customWidth="1"/>
    <col min="14335" max="14335" width="6.625" style="3" customWidth="1"/>
    <col min="14336" max="14336" width="12.125" style="3" customWidth="1"/>
    <col min="14337" max="14340" width="10.625" style="3" customWidth="1"/>
    <col min="14341" max="14341" width="17.875" style="3" customWidth="1"/>
    <col min="14342" max="14343" width="16" style="3" customWidth="1"/>
    <col min="14344" max="14344" width="1.125" style="3" customWidth="1"/>
    <col min="14345" max="14347" width="9.625" style="3" customWidth="1"/>
    <col min="14348" max="14584" width="9" style="3"/>
    <col min="14585" max="14585" width="0.625" style="3" customWidth="1"/>
    <col min="14586" max="14586" width="5.625" style="3" customWidth="1"/>
    <col min="14587" max="14587" width="22" style="3" customWidth="1"/>
    <col min="14588" max="14588" width="11.125" style="3" customWidth="1"/>
    <col min="14589" max="14589" width="25.375" style="3" customWidth="1"/>
    <col min="14590" max="14590" width="15.625" style="3" customWidth="1"/>
    <col min="14591" max="14591" width="6.625" style="3" customWidth="1"/>
    <col min="14592" max="14592" width="12.125" style="3" customWidth="1"/>
    <col min="14593" max="14596" width="10.625" style="3" customWidth="1"/>
    <col min="14597" max="14597" width="17.875" style="3" customWidth="1"/>
    <col min="14598" max="14599" width="16" style="3" customWidth="1"/>
    <col min="14600" max="14600" width="1.125" style="3" customWidth="1"/>
    <col min="14601" max="14603" width="9.625" style="3" customWidth="1"/>
    <col min="14604" max="14840" width="9" style="3"/>
    <col min="14841" max="14841" width="0.625" style="3" customWidth="1"/>
    <col min="14842" max="14842" width="5.625" style="3" customWidth="1"/>
    <col min="14843" max="14843" width="22" style="3" customWidth="1"/>
    <col min="14844" max="14844" width="11.125" style="3" customWidth="1"/>
    <col min="14845" max="14845" width="25.375" style="3" customWidth="1"/>
    <col min="14846" max="14846" width="15.625" style="3" customWidth="1"/>
    <col min="14847" max="14847" width="6.625" style="3" customWidth="1"/>
    <col min="14848" max="14848" width="12.125" style="3" customWidth="1"/>
    <col min="14849" max="14852" width="10.625" style="3" customWidth="1"/>
    <col min="14853" max="14853" width="17.875" style="3" customWidth="1"/>
    <col min="14854" max="14855" width="16" style="3" customWidth="1"/>
    <col min="14856" max="14856" width="1.125" style="3" customWidth="1"/>
    <col min="14857" max="14859" width="9.625" style="3" customWidth="1"/>
    <col min="14860" max="15096" width="9" style="3"/>
    <col min="15097" max="15097" width="0.625" style="3" customWidth="1"/>
    <col min="15098" max="15098" width="5.625" style="3" customWidth="1"/>
    <col min="15099" max="15099" width="22" style="3" customWidth="1"/>
    <col min="15100" max="15100" width="11.125" style="3" customWidth="1"/>
    <col min="15101" max="15101" width="25.375" style="3" customWidth="1"/>
    <col min="15102" max="15102" width="15.625" style="3" customWidth="1"/>
    <col min="15103" max="15103" width="6.625" style="3" customWidth="1"/>
    <col min="15104" max="15104" width="12.125" style="3" customWidth="1"/>
    <col min="15105" max="15108" width="10.625" style="3" customWidth="1"/>
    <col min="15109" max="15109" width="17.875" style="3" customWidth="1"/>
    <col min="15110" max="15111" width="16" style="3" customWidth="1"/>
    <col min="15112" max="15112" width="1.125" style="3" customWidth="1"/>
    <col min="15113" max="15115" width="9.625" style="3" customWidth="1"/>
    <col min="15116" max="15352" width="9" style="3"/>
    <col min="15353" max="15353" width="0.625" style="3" customWidth="1"/>
    <col min="15354" max="15354" width="5.625" style="3" customWidth="1"/>
    <col min="15355" max="15355" width="22" style="3" customWidth="1"/>
    <col min="15356" max="15356" width="11.125" style="3" customWidth="1"/>
    <col min="15357" max="15357" width="25.375" style="3" customWidth="1"/>
    <col min="15358" max="15358" width="15.625" style="3" customWidth="1"/>
    <col min="15359" max="15359" width="6.625" style="3" customWidth="1"/>
    <col min="15360" max="15360" width="12.125" style="3" customWidth="1"/>
    <col min="15361" max="15364" width="10.625" style="3" customWidth="1"/>
    <col min="15365" max="15365" width="17.875" style="3" customWidth="1"/>
    <col min="15366" max="15367" width="16" style="3" customWidth="1"/>
    <col min="15368" max="15368" width="1.125" style="3" customWidth="1"/>
    <col min="15369" max="15371" width="9.625" style="3" customWidth="1"/>
    <col min="15372" max="15608" width="9" style="3"/>
    <col min="15609" max="15609" width="0.625" style="3" customWidth="1"/>
    <col min="15610" max="15610" width="5.625" style="3" customWidth="1"/>
    <col min="15611" max="15611" width="22" style="3" customWidth="1"/>
    <col min="15612" max="15612" width="11.125" style="3" customWidth="1"/>
    <col min="15613" max="15613" width="25.375" style="3" customWidth="1"/>
    <col min="15614" max="15614" width="15.625" style="3" customWidth="1"/>
    <col min="15615" max="15615" width="6.625" style="3" customWidth="1"/>
    <col min="15616" max="15616" width="12.125" style="3" customWidth="1"/>
    <col min="15617" max="15620" width="10.625" style="3" customWidth="1"/>
    <col min="15621" max="15621" width="17.875" style="3" customWidth="1"/>
    <col min="15622" max="15623" width="16" style="3" customWidth="1"/>
    <col min="15624" max="15624" width="1.125" style="3" customWidth="1"/>
    <col min="15625" max="15627" width="9.625" style="3" customWidth="1"/>
    <col min="15628" max="15864" width="9" style="3"/>
    <col min="15865" max="15865" width="0.625" style="3" customWidth="1"/>
    <col min="15866" max="15866" width="5.625" style="3" customWidth="1"/>
    <col min="15867" max="15867" width="22" style="3" customWidth="1"/>
    <col min="15868" max="15868" width="11.125" style="3" customWidth="1"/>
    <col min="15869" max="15869" width="25.375" style="3" customWidth="1"/>
    <col min="15870" max="15870" width="15.625" style="3" customWidth="1"/>
    <col min="15871" max="15871" width="6.625" style="3" customWidth="1"/>
    <col min="15872" max="15872" width="12.125" style="3" customWidth="1"/>
    <col min="15873" max="15876" width="10.625" style="3" customWidth="1"/>
    <col min="15877" max="15877" width="17.875" style="3" customWidth="1"/>
    <col min="15878" max="15879" width="16" style="3" customWidth="1"/>
    <col min="15880" max="15880" width="1.125" style="3" customWidth="1"/>
    <col min="15881" max="15883" width="9.625" style="3" customWidth="1"/>
    <col min="15884" max="16120" width="9" style="3"/>
    <col min="16121" max="16121" width="0.625" style="3" customWidth="1"/>
    <col min="16122" max="16122" width="5.625" style="3" customWidth="1"/>
    <col min="16123" max="16123" width="22" style="3" customWidth="1"/>
    <col min="16124" max="16124" width="11.125" style="3" customWidth="1"/>
    <col min="16125" max="16125" width="25.375" style="3" customWidth="1"/>
    <col min="16126" max="16126" width="15.625" style="3" customWidth="1"/>
    <col min="16127" max="16127" width="6.625" style="3" customWidth="1"/>
    <col min="16128" max="16128" width="12.125" style="3" customWidth="1"/>
    <col min="16129" max="16132" width="10.625" style="3" customWidth="1"/>
    <col min="16133" max="16133" width="17.875" style="3" customWidth="1"/>
    <col min="16134" max="16135" width="16" style="3" customWidth="1"/>
    <col min="16136" max="16136" width="1.125" style="3" customWidth="1"/>
    <col min="16137" max="16139" width="9.625" style="3" customWidth="1"/>
    <col min="16140" max="16384" width="9" style="3"/>
  </cols>
  <sheetData>
    <row r="1" spans="2:20" ht="20.25" customHeight="1">
      <c r="B1" s="2" t="s">
        <v>10</v>
      </c>
      <c r="H1" s="9" t="s">
        <v>18</v>
      </c>
      <c r="I1" s="150">
        <f>実績報告書!E9</f>
        <v>0</v>
      </c>
      <c r="J1" s="151"/>
      <c r="K1" s="151"/>
      <c r="L1" s="152"/>
    </row>
    <row r="2" spans="2:20" ht="10.5" customHeight="1" thickBot="1">
      <c r="H2" s="9"/>
      <c r="I2" s="153"/>
      <c r="J2" s="154"/>
      <c r="K2" s="154"/>
      <c r="L2" s="155"/>
    </row>
    <row r="3" spans="2:20" s="4" customFormat="1" ht="26.25">
      <c r="B3" s="4" t="s">
        <v>11</v>
      </c>
      <c r="O3" s="40"/>
      <c r="P3" s="43"/>
      <c r="Q3" s="43"/>
      <c r="R3" s="43"/>
      <c r="S3" s="43"/>
      <c r="T3" s="44"/>
    </row>
    <row r="4" spans="2:20" ht="7.5" customHeight="1">
      <c r="B4" s="2"/>
    </row>
    <row r="5" spans="2:20">
      <c r="B5" s="159" t="s">
        <v>129</v>
      </c>
      <c r="C5" s="159"/>
      <c r="D5" s="159"/>
      <c r="E5" s="159"/>
      <c r="F5" s="159"/>
      <c r="G5" s="159"/>
      <c r="H5" s="159"/>
      <c r="I5" s="159"/>
      <c r="J5" s="159"/>
      <c r="K5" s="159"/>
      <c r="L5" s="159"/>
    </row>
    <row r="6" spans="2:20">
      <c r="B6" s="159" t="s">
        <v>54</v>
      </c>
      <c r="C6" s="159"/>
      <c r="D6" s="159"/>
      <c r="E6" s="159"/>
      <c r="F6" s="159"/>
      <c r="G6" s="159"/>
      <c r="H6" s="159"/>
      <c r="I6" s="159"/>
      <c r="J6" s="159"/>
      <c r="K6" s="159"/>
      <c r="L6" s="159"/>
    </row>
    <row r="7" spans="2:20">
      <c r="B7" s="159" t="s">
        <v>137</v>
      </c>
      <c r="C7" s="159"/>
      <c r="D7" s="159"/>
      <c r="E7" s="159"/>
      <c r="F7" s="159"/>
      <c r="G7" s="159"/>
      <c r="H7" s="159"/>
      <c r="I7" s="159"/>
      <c r="J7" s="159"/>
      <c r="K7" s="159"/>
      <c r="L7" s="159"/>
    </row>
    <row r="8" spans="2:20" ht="6.75" customHeight="1">
      <c r="B8" s="6"/>
      <c r="C8" s="6"/>
      <c r="D8" s="6"/>
      <c r="E8" s="6"/>
      <c r="F8" s="6"/>
      <c r="G8" s="6"/>
      <c r="H8" s="6"/>
      <c r="I8" s="6"/>
      <c r="J8" s="6"/>
      <c r="K8" s="6"/>
      <c r="L8" s="6"/>
    </row>
    <row r="9" spans="2:20" ht="33.75" customHeight="1">
      <c r="B9" s="163" t="s">
        <v>12</v>
      </c>
      <c r="C9" s="164"/>
      <c r="D9" s="89" t="s">
        <v>94</v>
      </c>
      <c r="E9" s="56" t="s">
        <v>13</v>
      </c>
      <c r="F9" s="68" t="s">
        <v>82</v>
      </c>
      <c r="G9" s="96" t="s">
        <v>83</v>
      </c>
      <c r="H9" s="96" t="s">
        <v>126</v>
      </c>
      <c r="I9" s="96" t="s">
        <v>93</v>
      </c>
      <c r="J9" s="64" t="s">
        <v>84</v>
      </c>
      <c r="K9" s="65" t="s">
        <v>61</v>
      </c>
      <c r="L9" s="66" t="s">
        <v>62</v>
      </c>
    </row>
    <row r="10" spans="2:20" s="7" customFormat="1" ht="21.75" customHeight="1">
      <c r="B10" s="160">
        <v>1</v>
      </c>
      <c r="C10" s="139"/>
      <c r="D10" s="148"/>
      <c r="E10" s="148"/>
      <c r="F10" s="69" t="s">
        <v>85</v>
      </c>
      <c r="G10" s="71" t="str">
        <f>IFERROR(IF(VLOOKUP(C10,$O$11:$S$53,2,FALSE)=0,'対象経費内訳書（令和７年度）'!Q8,VLOOKUP(C10,$O$11:$S$53,2,FALSE)),"")</f>
        <v/>
      </c>
      <c r="H10" s="71" t="str">
        <f>IFERROR(IF(VLOOKUP(C10,$O$11:$S$53,2,FALSE)=0,'対象経費内訳書（令和3年度から令和６年度のいずれか）'!R8,VLOOKUP(C10,$O$11:$S$53,2,FALSE)),"")</f>
        <v/>
      </c>
      <c r="I10" s="71" t="str">
        <f t="shared" ref="I10:I29" si="0">IFERROR((G10-H10)/2,"")</f>
        <v/>
      </c>
      <c r="J10" s="156">
        <f>SUM(I10:I13)</f>
        <v>0</v>
      </c>
      <c r="K10" s="156" t="str">
        <f>IFERROR(VLOOKUP(C10,$O$11:$T$53,6,0),"")</f>
        <v/>
      </c>
      <c r="L10" s="142" t="str">
        <f>IFERROR(IF(J10-K10&gt;=0,K10,J10),"")</f>
        <v/>
      </c>
      <c r="O10" s="45" t="s">
        <v>19</v>
      </c>
      <c r="P10" s="46" t="s">
        <v>42</v>
      </c>
      <c r="Q10" s="46" t="s">
        <v>43</v>
      </c>
      <c r="R10" s="46" t="s">
        <v>44</v>
      </c>
      <c r="S10" s="46" t="s">
        <v>45</v>
      </c>
      <c r="T10" s="45" t="s">
        <v>20</v>
      </c>
    </row>
    <row r="11" spans="2:20" s="7" customFormat="1" ht="21.75" customHeight="1">
      <c r="B11" s="161"/>
      <c r="C11" s="139"/>
      <c r="D11" s="148"/>
      <c r="E11" s="148"/>
      <c r="F11" s="70" t="s">
        <v>86</v>
      </c>
      <c r="G11" s="71" t="str">
        <f>IFERROR(IF(VLOOKUP($C$10,$O$11:$S$53,3,FALSE)=0,'対象経費内訳書（令和７年度）'!$AD$8,VLOOKUP($C$10,$O$11:$S$53,3,FALSE)),"")</f>
        <v/>
      </c>
      <c r="H11" s="71" t="str">
        <f>IFERROR(IF(VLOOKUP($C$10,$O$11:$S$53,3,FALSE)=0,'対象経費内訳書（令和3年度から令和６年度のいずれか）'!$AE$8,VLOOKUP($C$10,$O$11:$S$53,3,FALSE)),"")</f>
        <v/>
      </c>
      <c r="I11" s="71" t="str">
        <f t="shared" si="0"/>
        <v/>
      </c>
      <c r="J11" s="157"/>
      <c r="K11" s="157"/>
      <c r="L11" s="143"/>
      <c r="O11" s="45" t="s">
        <v>78</v>
      </c>
      <c r="P11" s="46" t="s">
        <v>81</v>
      </c>
      <c r="Q11" s="46"/>
      <c r="R11" s="46"/>
      <c r="S11" s="46"/>
      <c r="T11" s="47">
        <v>500000</v>
      </c>
    </row>
    <row r="12" spans="2:20" s="7" customFormat="1" ht="21.75" customHeight="1">
      <c r="B12" s="161"/>
      <c r="C12" s="139"/>
      <c r="D12" s="148"/>
      <c r="E12" s="148"/>
      <c r="F12" s="70" t="s">
        <v>87</v>
      </c>
      <c r="G12" s="71" t="str">
        <f>IFERROR(IF(VLOOKUP($C$10,$O$11:$S$53,4,FALSE)=0,'対象経費内訳書（令和７年度）'!$AQ$8,VLOOKUP($C$10,$O$11:$S$53,4,FALSE)),"")</f>
        <v/>
      </c>
      <c r="H12" s="71" t="str">
        <f>IFERROR(IF(VLOOKUP(C10,$O$11:$S$53,4,FALSE)=0,'対象経費内訳書（令和3年度から令和６年度のいずれか）'!AR8,VLOOKUP(C10,$O$11:$S$53,4,FALSE)),"")</f>
        <v/>
      </c>
      <c r="I12" s="71" t="str">
        <f t="shared" si="0"/>
        <v/>
      </c>
      <c r="J12" s="157"/>
      <c r="K12" s="157"/>
      <c r="L12" s="143"/>
      <c r="O12" s="45" t="s">
        <v>79</v>
      </c>
      <c r="P12" s="46" t="s">
        <v>81</v>
      </c>
      <c r="Q12" s="46"/>
      <c r="R12" s="46"/>
      <c r="S12" s="46"/>
      <c r="T12" s="47">
        <v>500000</v>
      </c>
    </row>
    <row r="13" spans="2:20" s="7" customFormat="1" ht="21.75" customHeight="1">
      <c r="B13" s="162"/>
      <c r="C13" s="140"/>
      <c r="D13" s="149"/>
      <c r="E13" s="149"/>
      <c r="F13" s="70" t="s">
        <v>88</v>
      </c>
      <c r="G13" s="71" t="str">
        <f>IFERROR(IF(VLOOKUP($C$10,$O$11:$S$53,5,FALSE)=0,'対象経費内訳書（令和７年度）'!$BD$8,VLOOKUP($C$10,$O$11:$S$53,5,FALSE)),"")</f>
        <v/>
      </c>
      <c r="H13" s="71" t="str">
        <f>IFERROR(IF(VLOOKUP(C10,$O$11:$S$53,5,FALSE)=0,'対象経費内訳書（令和3年度から令和６年度のいずれか）'!BE8,VLOOKUP(C10,$O$11:$S$53,5,FALSE)),"")</f>
        <v/>
      </c>
      <c r="I13" s="71" t="str">
        <f t="shared" si="0"/>
        <v/>
      </c>
      <c r="J13" s="158"/>
      <c r="K13" s="158"/>
      <c r="L13" s="144"/>
      <c r="O13" s="48" t="s">
        <v>80</v>
      </c>
      <c r="P13" s="49" t="s">
        <v>81</v>
      </c>
      <c r="Q13" s="49"/>
      <c r="R13" s="49"/>
      <c r="S13" s="49"/>
      <c r="T13" s="47">
        <v>500000</v>
      </c>
    </row>
    <row r="14" spans="2:20" s="7" customFormat="1" ht="21.75" customHeight="1">
      <c r="B14" s="160">
        <v>2</v>
      </c>
      <c r="C14" s="141"/>
      <c r="D14" s="145"/>
      <c r="E14" s="145"/>
      <c r="F14" s="70" t="s">
        <v>85</v>
      </c>
      <c r="G14" s="71" t="str">
        <f>IFERROR(IF(VLOOKUP($C$14,$O$11:$S$53,2,FALSE)=0,'対象経費内訳書（令和７年度）'!$Q$9,VLOOKUP($C$14,$O$11:$S$53,2,FALSE)),"")</f>
        <v/>
      </c>
      <c r="H14" s="71" t="str">
        <f>IFERROR(IF(VLOOKUP($C$14,$O$11:$S$53,2,FALSE)=0,'対象経費内訳書（令和3年度から令和６年度のいずれか）'!$R$9,VLOOKUP($C$14,$O$11:$S$53,2,FALSE)),"")</f>
        <v/>
      </c>
      <c r="I14" s="71" t="str">
        <f t="shared" si="0"/>
        <v/>
      </c>
      <c r="J14" s="156">
        <f>SUM(I14:I17)</f>
        <v>0</v>
      </c>
      <c r="K14" s="156" t="str">
        <f>IFERROR(VLOOKUP(C14,$O$11:$T$53,6,0),"")</f>
        <v/>
      </c>
      <c r="L14" s="142" t="str">
        <f t="shared" ref="L14:L22" si="1">IFERROR(IF(J14-K14&gt;=0,K14,J14),"")</f>
        <v/>
      </c>
      <c r="O14" s="45" t="s">
        <v>22</v>
      </c>
      <c r="P14" s="46" t="s">
        <v>49</v>
      </c>
      <c r="Q14" s="46"/>
      <c r="R14" s="46"/>
      <c r="S14" s="46"/>
      <c r="T14" s="47">
        <v>250000</v>
      </c>
    </row>
    <row r="15" spans="2:20" s="7" customFormat="1" ht="21.75" customHeight="1">
      <c r="B15" s="161"/>
      <c r="C15" s="139"/>
      <c r="D15" s="146"/>
      <c r="E15" s="146"/>
      <c r="F15" s="70" t="s">
        <v>86</v>
      </c>
      <c r="G15" s="71" t="str">
        <f>IFERROR(IF(VLOOKUP($C$14,$O$11:$S$53,3,FALSE)=0,'対象経費内訳書（令和７年度）'!$AD$9,VLOOKUP($C$14,$O$11:$S$53,3,FALSE)),"")</f>
        <v/>
      </c>
      <c r="H15" s="71" t="str">
        <f>IFERROR(IF(VLOOKUP(C14,$O$11:$S$53,3,FALSE)=0,'対象経費内訳書（令和3年度から令和６年度のいずれか）'!AE9,VLOOKUP(C14,$O$11:$S$53,3,FALSE)),"")</f>
        <v/>
      </c>
      <c r="I15" s="71" t="str">
        <f t="shared" si="0"/>
        <v/>
      </c>
      <c r="J15" s="157"/>
      <c r="K15" s="157"/>
      <c r="L15" s="143"/>
      <c r="O15" s="48" t="s">
        <v>23</v>
      </c>
      <c r="P15" s="49" t="s">
        <v>49</v>
      </c>
      <c r="Q15" s="49"/>
      <c r="R15" s="49"/>
      <c r="S15" s="49"/>
      <c r="T15" s="47">
        <v>250000</v>
      </c>
    </row>
    <row r="16" spans="2:20" s="7" customFormat="1" ht="21.75" customHeight="1">
      <c r="B16" s="161"/>
      <c r="C16" s="139"/>
      <c r="D16" s="146"/>
      <c r="E16" s="146"/>
      <c r="F16" s="70" t="s">
        <v>87</v>
      </c>
      <c r="G16" s="71" t="str">
        <f>IFERROR(IF(VLOOKUP(C14,$O$11:$S$53,4,FALSE)=0,'対象経費内訳書（令和７年度）'!AQ9,VLOOKUP(C14,$O$11:$S$53,4,FALSE)),"")</f>
        <v/>
      </c>
      <c r="H16" s="71" t="str">
        <f>IFERROR(IF(VLOOKUP(C14,$O$11:$S$53,4,FALSE)=0,'対象経費内訳書（令和3年度から令和６年度のいずれか）'!AR9,VLOOKUP(C14,$O$11:$S$53,4,FALSE)),"")</f>
        <v/>
      </c>
      <c r="I16" s="71" t="str">
        <f t="shared" si="0"/>
        <v/>
      </c>
      <c r="J16" s="157"/>
      <c r="K16" s="157"/>
      <c r="L16" s="143"/>
      <c r="O16" s="45" t="s">
        <v>24</v>
      </c>
      <c r="P16" s="46"/>
      <c r="Q16" s="46"/>
      <c r="R16" s="46"/>
      <c r="S16" s="46"/>
      <c r="T16" s="47">
        <v>200000</v>
      </c>
    </row>
    <row r="17" spans="2:20" s="7" customFormat="1" ht="21.75" customHeight="1">
      <c r="B17" s="162"/>
      <c r="C17" s="140"/>
      <c r="D17" s="147"/>
      <c r="E17" s="147"/>
      <c r="F17" s="70" t="s">
        <v>88</v>
      </c>
      <c r="G17" s="71" t="str">
        <f>IFERROR(IF(VLOOKUP($C$14,$O$11:$S$53,5,FALSE)=0,'対象経費内訳書（令和７年度）'!$BD$9,VLOOKUP($C$14,$O$11:$S$53,5,FALSE)),"")</f>
        <v/>
      </c>
      <c r="H17" s="71" t="str">
        <f>IFERROR(IF(VLOOKUP(C14,$O$11:$S$53,5,FALSE)=0,'対象経費内訳書（令和3年度から令和６年度のいずれか）'!BE9,VLOOKUP(C14,$O$11:$S$53,5,FALSE)),"")</f>
        <v/>
      </c>
      <c r="I17" s="71" t="str">
        <f t="shared" si="0"/>
        <v/>
      </c>
      <c r="J17" s="158"/>
      <c r="K17" s="158"/>
      <c r="L17" s="144"/>
      <c r="O17" s="45" t="s">
        <v>25</v>
      </c>
      <c r="P17" s="46"/>
      <c r="Q17" s="46"/>
      <c r="R17" s="46"/>
      <c r="S17" s="46"/>
      <c r="T17" s="47">
        <v>200000</v>
      </c>
    </row>
    <row r="18" spans="2:20" s="7" customFormat="1" ht="21.75" customHeight="1">
      <c r="B18" s="160">
        <v>3</v>
      </c>
      <c r="C18" s="141"/>
      <c r="D18" s="145"/>
      <c r="E18" s="145"/>
      <c r="F18" s="70" t="s">
        <v>85</v>
      </c>
      <c r="G18" s="71" t="str">
        <f>IFERROR(IF(VLOOKUP($C18,$O$11:$S$53,2,FALSE)=0,'対象経費内訳書（令和７年度）'!$Q10,VLOOKUP($C18,$O$11:$S$53,2,FALSE)),"")</f>
        <v/>
      </c>
      <c r="H18" s="71" t="str">
        <f>IFERROR(IF(VLOOKUP($C18,$O$11:$S$53,2,FALSE)=0,'対象経費内訳書（令和3年度から令和６年度のいずれか）'!$R10,VLOOKUP($C18,$O$11:$S$53,2,FALSE)),"")</f>
        <v/>
      </c>
      <c r="I18" s="71" t="str">
        <f t="shared" si="0"/>
        <v/>
      </c>
      <c r="J18" s="156">
        <f>SUM(I18:I21)</f>
        <v>0</v>
      </c>
      <c r="K18" s="156" t="str">
        <f>IFERROR(VLOOKUP(C18,$O$11:$T$53,6,0),"")</f>
        <v/>
      </c>
      <c r="L18" s="142" t="str">
        <f t="shared" si="1"/>
        <v/>
      </c>
      <c r="O18" s="45" t="s">
        <v>26</v>
      </c>
      <c r="P18" s="46"/>
      <c r="Q18" s="46"/>
      <c r="R18" s="46"/>
      <c r="S18" s="46"/>
      <c r="T18" s="47">
        <v>200000</v>
      </c>
    </row>
    <row r="19" spans="2:20" s="7" customFormat="1" ht="21.75" customHeight="1">
      <c r="B19" s="161"/>
      <c r="C19" s="139"/>
      <c r="D19" s="146"/>
      <c r="E19" s="146"/>
      <c r="F19" s="70" t="s">
        <v>86</v>
      </c>
      <c r="G19" s="71" t="str">
        <f>IFERROR(IF(VLOOKUP($C18,$O$11:$S$53,3,FALSE)=0,'対象経費内訳書（令和７年度）'!$AD10,VLOOKUP($C18,$O$11:$S$53,3,FALSE)),"")</f>
        <v/>
      </c>
      <c r="H19" s="71" t="str">
        <f>IFERROR(IF(VLOOKUP($C18,$O$11:$S$53,3,FALSE)=0,'対象経費内訳書（令和3年度から令和６年度のいずれか）'!$AE10,VLOOKUP($C18,$O$11:$S$53,3,FALSE)),"")</f>
        <v/>
      </c>
      <c r="I19" s="71" t="str">
        <f t="shared" si="0"/>
        <v/>
      </c>
      <c r="J19" s="157"/>
      <c r="K19" s="157"/>
      <c r="L19" s="143"/>
      <c r="O19" s="48" t="s">
        <v>27</v>
      </c>
      <c r="P19" s="49"/>
      <c r="Q19" s="49"/>
      <c r="R19" s="49"/>
      <c r="S19" s="49"/>
      <c r="T19" s="47">
        <v>200000</v>
      </c>
    </row>
    <row r="20" spans="2:20" s="7" customFormat="1" ht="21.75" customHeight="1">
      <c r="B20" s="161"/>
      <c r="C20" s="139"/>
      <c r="D20" s="146"/>
      <c r="E20" s="146"/>
      <c r="F20" s="70" t="s">
        <v>87</v>
      </c>
      <c r="G20" s="71" t="str">
        <f>IFERROR(IF(VLOOKUP($C18,$O$11:$S$53,4,FALSE)=0,'対象経費内訳書（令和７年度）'!$AQ10,VLOOKUP($C18,$O$11:$S$53,4,FALSE)),"")</f>
        <v/>
      </c>
      <c r="H20" s="71" t="str">
        <f>IFERROR(IF(VLOOKUP($C18,$O$11:$S$53,4,FALSE)=0,'対象経費内訳書（令和3年度から令和６年度のいずれか）'!$AR10,VLOOKUP($C18,$O$11:$S$53,4,FALSE)),"")</f>
        <v/>
      </c>
      <c r="I20" s="71" t="str">
        <f t="shared" si="0"/>
        <v/>
      </c>
      <c r="J20" s="157"/>
      <c r="K20" s="157"/>
      <c r="L20" s="143"/>
      <c r="O20" s="45" t="s">
        <v>28</v>
      </c>
      <c r="P20" s="46" t="s">
        <v>49</v>
      </c>
      <c r="Q20" s="46"/>
      <c r="R20" s="46"/>
      <c r="S20" s="46"/>
      <c r="T20" s="47">
        <v>150000</v>
      </c>
    </row>
    <row r="21" spans="2:20" s="7" customFormat="1" ht="21.75" customHeight="1">
      <c r="B21" s="162"/>
      <c r="C21" s="140"/>
      <c r="D21" s="147"/>
      <c r="E21" s="147"/>
      <c r="F21" s="70" t="s">
        <v>88</v>
      </c>
      <c r="G21" s="71" t="str">
        <f>IFERROR(IF(VLOOKUP($C18,$O$11:$S$53,5,FALSE)=0,'対象経費内訳書（令和７年度）'!$BD10,VLOOKUP($C18,$O$11:$S$53,5,FALSE)),"")</f>
        <v/>
      </c>
      <c r="H21" s="71" t="str">
        <f>IFERROR(IF(VLOOKUP($C18,$O$11:$S$53,5,FALSE)=0,'対象経費内訳書（令和3年度から令和６年度のいずれか）'!$BE10,VLOOKUP($C18,$O$11:$S$53,5,FALSE)),"")</f>
        <v/>
      </c>
      <c r="I21" s="71" t="str">
        <f t="shared" si="0"/>
        <v/>
      </c>
      <c r="J21" s="158"/>
      <c r="K21" s="158"/>
      <c r="L21" s="144"/>
      <c r="O21" s="45" t="s">
        <v>29</v>
      </c>
      <c r="P21" s="46" t="s">
        <v>49</v>
      </c>
      <c r="Q21" s="46"/>
      <c r="R21" s="46"/>
      <c r="S21" s="46"/>
      <c r="T21" s="47">
        <v>150000</v>
      </c>
    </row>
    <row r="22" spans="2:20" s="7" customFormat="1" ht="21.75" customHeight="1">
      <c r="B22" s="160">
        <v>4</v>
      </c>
      <c r="C22" s="141"/>
      <c r="D22" s="145"/>
      <c r="E22" s="145"/>
      <c r="F22" s="70" t="s">
        <v>85</v>
      </c>
      <c r="G22" s="71" t="str">
        <f>IFERROR(IF(VLOOKUP($C22,$O$11:$S$53,2,FALSE)=0,'対象経費内訳書（令和７年度）'!$Q11,VLOOKUP($C22,$O$11:$S$53,2,FALSE)),"")</f>
        <v/>
      </c>
      <c r="H22" s="71" t="str">
        <f>IFERROR(IF(VLOOKUP($C22,$O$11:$S$53,2,FALSE)=0,'対象経費内訳書（令和3年度から令和６年度のいずれか）'!$R11,VLOOKUP($C22,$O$11:$S$53,2,FALSE)),"")</f>
        <v/>
      </c>
      <c r="I22" s="71" t="str">
        <f t="shared" si="0"/>
        <v/>
      </c>
      <c r="J22" s="156">
        <f>SUM(I22:I25)</f>
        <v>0</v>
      </c>
      <c r="K22" s="156" t="str">
        <f>IFERROR(VLOOKUP(C22,$O$11:$T$53,6,0),"")</f>
        <v/>
      </c>
      <c r="L22" s="142" t="str">
        <f t="shared" si="1"/>
        <v/>
      </c>
      <c r="O22" s="45" t="s">
        <v>30</v>
      </c>
      <c r="P22" s="46"/>
      <c r="Q22" s="46"/>
      <c r="R22" s="46"/>
      <c r="S22" s="46"/>
      <c r="T22" s="47">
        <v>150000</v>
      </c>
    </row>
    <row r="23" spans="2:20" s="7" customFormat="1" ht="21.75" customHeight="1">
      <c r="B23" s="161"/>
      <c r="C23" s="139"/>
      <c r="D23" s="146"/>
      <c r="E23" s="146"/>
      <c r="F23" s="70" t="s">
        <v>86</v>
      </c>
      <c r="G23" s="71" t="str">
        <f>IFERROR(IF(VLOOKUP($C22,$O$11:$S$53,3,FALSE)=0,'対象経費内訳書（令和７年度）'!$AD11,VLOOKUP($C22,$O$11:$S$53,3,FALSE)),"")</f>
        <v/>
      </c>
      <c r="H23" s="71" t="str">
        <f>IFERROR(IF(VLOOKUP($C22,$O$11:$S$53,3,FALSE)=0,'対象経費内訳書（令和3年度から令和６年度のいずれか）'!$AE11,VLOOKUP($C22,$O$11:$S$53,3,FALSE)),"")</f>
        <v/>
      </c>
      <c r="I23" s="71" t="str">
        <f t="shared" si="0"/>
        <v/>
      </c>
      <c r="J23" s="157"/>
      <c r="K23" s="157"/>
      <c r="L23" s="143"/>
      <c r="O23" s="48" t="s">
        <v>31</v>
      </c>
      <c r="P23" s="49"/>
      <c r="Q23" s="49"/>
      <c r="R23" s="49"/>
      <c r="S23" s="49"/>
      <c r="T23" s="47">
        <v>150000</v>
      </c>
    </row>
    <row r="24" spans="2:20" s="7" customFormat="1" ht="21.75" customHeight="1">
      <c r="B24" s="161"/>
      <c r="C24" s="139"/>
      <c r="D24" s="146"/>
      <c r="E24" s="146"/>
      <c r="F24" s="70" t="s">
        <v>87</v>
      </c>
      <c r="G24" s="71" t="str">
        <f>IFERROR(IF(VLOOKUP($C22,$O$11:$S$53,4,FALSE)=0,'対象経費内訳書（令和７年度）'!$AQ11,VLOOKUP($C22,$O$11:$S$53,4,FALSE)),"")</f>
        <v/>
      </c>
      <c r="H24" s="71" t="str">
        <f>IFERROR(IF(VLOOKUP($C22,$O$11:$S$53,4,FALSE)=0,'対象経費内訳書（令和3年度から令和６年度のいずれか）'!$AR11,VLOOKUP($C22,$O$11:$S$53,4,FALSE)),"")</f>
        <v/>
      </c>
      <c r="I24" s="71" t="str">
        <f t="shared" si="0"/>
        <v/>
      </c>
      <c r="J24" s="157"/>
      <c r="K24" s="157"/>
      <c r="L24" s="143"/>
      <c r="O24" s="45" t="s">
        <v>48</v>
      </c>
      <c r="P24" s="46" t="s">
        <v>49</v>
      </c>
      <c r="Q24" s="46"/>
      <c r="R24" s="46"/>
      <c r="S24" s="46" t="s">
        <v>49</v>
      </c>
      <c r="T24" s="47">
        <v>50000</v>
      </c>
    </row>
    <row r="25" spans="2:20" s="7" customFormat="1" ht="21.75" customHeight="1">
      <c r="B25" s="162"/>
      <c r="C25" s="140"/>
      <c r="D25" s="147"/>
      <c r="E25" s="147"/>
      <c r="F25" s="70" t="s">
        <v>88</v>
      </c>
      <c r="G25" s="71" t="str">
        <f>IFERROR(IF(VLOOKUP($C22,$O$11:$S$53,5,FALSE)=0,'対象経費内訳書（令和７年度）'!$BD11,VLOOKUP($C22,$O$11:$S$53,5,FALSE)),"")</f>
        <v/>
      </c>
      <c r="H25" s="71" t="str">
        <f>IFERROR(IF(VLOOKUP($C22,$O$11:$S$53,5,FALSE)=0,'対象経費内訳書（令和3年度から令和６年度のいずれか）'!$BE11,VLOOKUP($C22,$O$11:$S$53,5,FALSE)),"")</f>
        <v/>
      </c>
      <c r="I25" s="71" t="str">
        <f t="shared" si="0"/>
        <v/>
      </c>
      <c r="J25" s="158"/>
      <c r="K25" s="158"/>
      <c r="L25" s="144"/>
      <c r="O25" s="45" t="s">
        <v>32</v>
      </c>
      <c r="P25" s="46"/>
      <c r="Q25" s="46"/>
      <c r="R25" s="46"/>
      <c r="S25" s="46" t="s">
        <v>49</v>
      </c>
      <c r="T25" s="47">
        <v>50000</v>
      </c>
    </row>
    <row r="26" spans="2:20" s="7" customFormat="1" ht="21.75" customHeight="1">
      <c r="B26" s="169">
        <v>5</v>
      </c>
      <c r="C26" s="141"/>
      <c r="D26" s="145"/>
      <c r="E26" s="145"/>
      <c r="F26" s="70" t="s">
        <v>85</v>
      </c>
      <c r="G26" s="71" t="str">
        <f>IFERROR(IF(VLOOKUP($C26,$O$11:$S$53,2,FALSE)=0,'対象経費内訳書（令和７年度）'!$Q12,VLOOKUP($C26,$O$11:$S$53,2,FALSE)),"")</f>
        <v/>
      </c>
      <c r="H26" s="71" t="str">
        <f>IFERROR(IF(VLOOKUP($C26,$O$11:$S$53,2,FALSE)=0,'対象経費内訳書（令和3年度から令和６年度のいずれか）'!$R12,VLOOKUP($C26,$O$11:$S$53,2,FALSE)),"")</f>
        <v/>
      </c>
      <c r="I26" s="71" t="str">
        <f t="shared" si="0"/>
        <v/>
      </c>
      <c r="J26" s="156">
        <f>SUM(I26:I29)</f>
        <v>0</v>
      </c>
      <c r="K26" s="156" t="str">
        <f>IFERROR(VLOOKUP(C26,$O$11:$T$53,6,0),"")</f>
        <v/>
      </c>
      <c r="L26" s="142" t="str">
        <f t="shared" ref="L26" si="2">IFERROR(IF(J26-K26&gt;=0,K26,J26),"")</f>
        <v/>
      </c>
      <c r="O26" s="45" t="s">
        <v>33</v>
      </c>
      <c r="P26" s="46" t="s">
        <v>49</v>
      </c>
      <c r="Q26" s="46"/>
      <c r="R26" s="46"/>
      <c r="S26" s="46" t="s">
        <v>49</v>
      </c>
      <c r="T26" s="47">
        <v>50000</v>
      </c>
    </row>
    <row r="27" spans="2:20" s="7" customFormat="1" ht="21.75" customHeight="1">
      <c r="B27" s="169"/>
      <c r="C27" s="139"/>
      <c r="D27" s="146"/>
      <c r="E27" s="146"/>
      <c r="F27" s="70" t="s">
        <v>86</v>
      </c>
      <c r="G27" s="71" t="str">
        <f>IFERROR(IF(VLOOKUP($C26,$O$11:$S$53,3,FALSE)=0,'対象経費内訳書（令和７年度）'!$AD12,VLOOKUP($C26,$O$11:$S$53,3,FALSE)),"")</f>
        <v/>
      </c>
      <c r="H27" s="71" t="str">
        <f>IFERROR(IF(VLOOKUP($C26,$O$11:$S$53,3,FALSE)=0,'対象経費内訳書（令和3年度から令和６年度のいずれか）'!$AE12,VLOOKUP($C26,$O$11:$S$53,3,FALSE)),"")</f>
        <v/>
      </c>
      <c r="I27" s="71" t="str">
        <f t="shared" si="0"/>
        <v/>
      </c>
      <c r="J27" s="157"/>
      <c r="K27" s="157"/>
      <c r="L27" s="143"/>
      <c r="O27" s="45" t="s">
        <v>34</v>
      </c>
      <c r="P27" s="46" t="s">
        <v>49</v>
      </c>
      <c r="Q27" s="46"/>
      <c r="R27" s="46"/>
      <c r="S27" s="46" t="s">
        <v>49</v>
      </c>
      <c r="T27" s="47">
        <v>50000</v>
      </c>
    </row>
    <row r="28" spans="2:20" s="7" customFormat="1" ht="21.75" customHeight="1">
      <c r="B28" s="169"/>
      <c r="C28" s="139"/>
      <c r="D28" s="146"/>
      <c r="E28" s="146"/>
      <c r="F28" s="70" t="s">
        <v>87</v>
      </c>
      <c r="G28" s="71" t="str">
        <f>IFERROR(IF(VLOOKUP($C26,$O$11:$S$53,4,FALSE)=0,'対象経費内訳書（令和７年度）'!$AQ12,VLOOKUP($C26,$O$11:$S$53,4,FALSE)),"")</f>
        <v/>
      </c>
      <c r="H28" s="71" t="str">
        <f>IFERROR(IF(VLOOKUP($C26,$O$11:$S$53,4,FALSE)=0,'対象経費内訳書（令和3年度から令和６年度のいずれか）'!$AR12,VLOOKUP($C26,$O$11:$S$53,4,FALSE)),"")</f>
        <v/>
      </c>
      <c r="I28" s="71" t="str">
        <f t="shared" si="0"/>
        <v/>
      </c>
      <c r="J28" s="157"/>
      <c r="K28" s="157"/>
      <c r="L28" s="143"/>
      <c r="O28" s="45" t="s">
        <v>35</v>
      </c>
      <c r="P28" s="46" t="s">
        <v>49</v>
      </c>
      <c r="Q28" s="46"/>
      <c r="R28" s="46"/>
      <c r="S28" s="46" t="s">
        <v>49</v>
      </c>
      <c r="T28" s="47">
        <v>50000</v>
      </c>
    </row>
    <row r="29" spans="2:20" s="7" customFormat="1" ht="21.75" customHeight="1">
      <c r="B29" s="169"/>
      <c r="C29" s="140"/>
      <c r="D29" s="147"/>
      <c r="E29" s="147"/>
      <c r="F29" s="70" t="s">
        <v>88</v>
      </c>
      <c r="G29" s="71" t="str">
        <f>IFERROR(IF(VLOOKUP($C26,$O$11:$S$53,5,FALSE)=0,'対象経費内訳書（令和７年度）'!$BD12,VLOOKUP($C26,$O$11:$S$53,5,FALSE)),"")</f>
        <v/>
      </c>
      <c r="H29" s="71" t="str">
        <f>IFERROR(IF(VLOOKUP($C26,$O$11:$S$53,5,FALSE)=0,'対象経費内訳書（令和3年度から令和６年度のいずれか）'!$BE12,VLOOKUP($C26,$O$11:$S$53,5,FALSE)),"")</f>
        <v/>
      </c>
      <c r="I29" s="71" t="str">
        <f t="shared" si="0"/>
        <v/>
      </c>
      <c r="J29" s="158"/>
      <c r="K29" s="158"/>
      <c r="L29" s="143"/>
      <c r="O29" s="45" t="s">
        <v>36</v>
      </c>
      <c r="P29" s="46" t="s">
        <v>49</v>
      </c>
      <c r="Q29" s="46"/>
      <c r="R29" s="46"/>
      <c r="S29" s="46" t="s">
        <v>49</v>
      </c>
      <c r="T29" s="47">
        <v>50000</v>
      </c>
    </row>
    <row r="30" spans="2:20" s="7" customFormat="1" ht="21.75" customHeight="1">
      <c r="B30" s="160">
        <v>6</v>
      </c>
      <c r="C30" s="141"/>
      <c r="D30" s="145"/>
      <c r="E30" s="145"/>
      <c r="F30" s="70" t="s">
        <v>85</v>
      </c>
      <c r="G30" s="71" t="str">
        <f>IFERROR(IF(VLOOKUP($C30,$O$11:$S$53,2,FALSE)=0,'対象経費内訳書（令和７年度）'!$Q13,VLOOKUP($C30,$O$11:$S$53,2,FALSE)),"")</f>
        <v/>
      </c>
      <c r="H30" s="71" t="str">
        <f>IFERROR(IF(VLOOKUP($C30,$O$11:$S$53,2,FALSE)=0,'対象経費内訳書（令和3年度から令和６年度のいずれか）'!$R13,VLOOKUP($C30,$O$11:$S$53,2,FALSE)),"")</f>
        <v/>
      </c>
      <c r="I30" s="71" t="str">
        <f t="shared" ref="I30:I49" si="3">IFERROR((G30-H30)/2,"")</f>
        <v/>
      </c>
      <c r="J30" s="156">
        <f>SUM(I30:I33)</f>
        <v>0</v>
      </c>
      <c r="K30" s="156" t="str">
        <f>IFERROR(VLOOKUP(C30,$O$11:$T$53,6,0),"")</f>
        <v/>
      </c>
      <c r="L30" s="142" t="str">
        <f t="shared" ref="L30" si="4">IFERROR(IF(J30-K30&gt;=0,K30,J30),"")</f>
        <v/>
      </c>
      <c r="O30" s="45" t="s">
        <v>30</v>
      </c>
      <c r="P30" s="46"/>
      <c r="Q30" s="46"/>
      <c r="R30" s="46"/>
      <c r="S30" s="46"/>
      <c r="T30" s="47">
        <v>150000</v>
      </c>
    </row>
    <row r="31" spans="2:20" s="7" customFormat="1" ht="21.75" customHeight="1">
      <c r="B31" s="161"/>
      <c r="C31" s="139"/>
      <c r="D31" s="146"/>
      <c r="E31" s="146"/>
      <c r="F31" s="70" t="s">
        <v>46</v>
      </c>
      <c r="G31" s="71" t="str">
        <f>IFERROR(IF(VLOOKUP($C30,$O$11:$S$53,3,FALSE)=0,'対象経費内訳書（令和７年度）'!$AD13,VLOOKUP($C30,$O$11:$S$53,3,FALSE)),"")</f>
        <v/>
      </c>
      <c r="H31" s="71" t="str">
        <f>IFERROR(IF(VLOOKUP($C30,$O$11:$S$53,3,FALSE)=0,'対象経費内訳書（令和3年度から令和６年度のいずれか）'!$AE13,VLOOKUP($C30,$O$11:$S$53,3,FALSE)),"")</f>
        <v/>
      </c>
      <c r="I31" s="71" t="str">
        <f t="shared" si="3"/>
        <v/>
      </c>
      <c r="J31" s="157"/>
      <c r="K31" s="157"/>
      <c r="L31" s="143"/>
      <c r="O31" s="48" t="s">
        <v>31</v>
      </c>
      <c r="P31" s="49"/>
      <c r="Q31" s="49"/>
      <c r="R31" s="49"/>
      <c r="S31" s="49"/>
      <c r="T31" s="47">
        <v>150000</v>
      </c>
    </row>
    <row r="32" spans="2:20" s="7" customFormat="1" ht="21.75" customHeight="1">
      <c r="B32" s="161"/>
      <c r="C32" s="139"/>
      <c r="D32" s="146"/>
      <c r="E32" s="146"/>
      <c r="F32" s="70" t="s">
        <v>44</v>
      </c>
      <c r="G32" s="71" t="str">
        <f>IFERROR(IF(VLOOKUP($C30,$O$11:$S$53,4,FALSE)=0,'対象経費内訳書（令和７年度）'!$AQ13,VLOOKUP($C30,$O$11:$S$53,4,FALSE)),"")</f>
        <v/>
      </c>
      <c r="H32" s="71" t="str">
        <f>IFERROR(IF(VLOOKUP($C30,$O$11:$S$53,4,FALSE)=0,'対象経費内訳書（令和3年度から令和６年度のいずれか）'!$AR13,VLOOKUP($C30,$O$11:$S$53,4,FALSE)),"")</f>
        <v/>
      </c>
      <c r="I32" s="71" t="str">
        <f t="shared" si="3"/>
        <v/>
      </c>
      <c r="J32" s="157"/>
      <c r="K32" s="157"/>
      <c r="L32" s="143"/>
      <c r="O32" s="45" t="s">
        <v>48</v>
      </c>
      <c r="P32" s="46" t="s">
        <v>49</v>
      </c>
      <c r="Q32" s="46"/>
      <c r="R32" s="46"/>
      <c r="S32" s="46" t="s">
        <v>49</v>
      </c>
      <c r="T32" s="47">
        <v>50000</v>
      </c>
    </row>
    <row r="33" spans="2:20" s="7" customFormat="1" ht="21.75" customHeight="1">
      <c r="B33" s="162"/>
      <c r="C33" s="140"/>
      <c r="D33" s="147"/>
      <c r="E33" s="147"/>
      <c r="F33" s="70" t="s">
        <v>45</v>
      </c>
      <c r="G33" s="71" t="str">
        <f>IFERROR(IF(VLOOKUP($C30,$O$11:$S$53,5,FALSE)=0,'対象経費内訳書（令和７年度）'!$BD13,VLOOKUP($C30,$O$11:$S$53,5,FALSE)),"")</f>
        <v/>
      </c>
      <c r="H33" s="71" t="str">
        <f>IFERROR(IF(VLOOKUP($C30,$O$11:$S$53,5,FALSE)=0,'対象経費内訳書（令和3年度から令和６年度のいずれか）'!$BE13,VLOOKUP($C30,$O$11:$S$53,5,FALSE)),"")</f>
        <v/>
      </c>
      <c r="I33" s="71" t="str">
        <f t="shared" si="3"/>
        <v/>
      </c>
      <c r="J33" s="158"/>
      <c r="K33" s="158"/>
      <c r="L33" s="144"/>
      <c r="O33" s="45" t="s">
        <v>32</v>
      </c>
      <c r="P33" s="46"/>
      <c r="Q33" s="46"/>
      <c r="R33" s="46"/>
      <c r="S33" s="46" t="s">
        <v>49</v>
      </c>
      <c r="T33" s="47">
        <v>50000</v>
      </c>
    </row>
    <row r="34" spans="2:20" s="7" customFormat="1" ht="21.75" customHeight="1">
      <c r="B34" s="169">
        <v>7</v>
      </c>
      <c r="C34" s="141"/>
      <c r="D34" s="145"/>
      <c r="E34" s="145"/>
      <c r="F34" s="70" t="s">
        <v>85</v>
      </c>
      <c r="G34" s="71" t="str">
        <f>IFERROR(IF(VLOOKUP($C34,$O$11:$S$53,2,FALSE)=0,'対象経費内訳書（令和７年度）'!$Q14,VLOOKUP($C34,$O$11:$S$53,2,FALSE)),"")</f>
        <v/>
      </c>
      <c r="H34" s="71" t="str">
        <f>IFERROR(IF(VLOOKUP($C34,$O$11:$S$53,2,FALSE)=0,'対象経費内訳書（令和3年度から令和６年度のいずれか）'!$R14,VLOOKUP($C34,$O$11:$S$53,2,FALSE)),"")</f>
        <v/>
      </c>
      <c r="I34" s="71" t="str">
        <f t="shared" si="3"/>
        <v/>
      </c>
      <c r="J34" s="156">
        <f>SUM(I34:I37)</f>
        <v>0</v>
      </c>
      <c r="K34" s="156" t="str">
        <f>IFERROR(VLOOKUP(C34,$O$11:$T$53,6,0),"")</f>
        <v/>
      </c>
      <c r="L34" s="142" t="str">
        <f t="shared" ref="L34" si="5">IFERROR(IF(J34-K34&gt;=0,K34,J34),"")</f>
        <v/>
      </c>
      <c r="O34" s="45" t="s">
        <v>33</v>
      </c>
      <c r="P34" s="46" t="s">
        <v>49</v>
      </c>
      <c r="Q34" s="46"/>
      <c r="R34" s="46"/>
      <c r="S34" s="46" t="s">
        <v>49</v>
      </c>
      <c r="T34" s="47">
        <v>50000</v>
      </c>
    </row>
    <row r="35" spans="2:20" s="7" customFormat="1" ht="21.75" customHeight="1">
      <c r="B35" s="169"/>
      <c r="C35" s="139"/>
      <c r="D35" s="146"/>
      <c r="E35" s="146"/>
      <c r="F35" s="70" t="s">
        <v>46</v>
      </c>
      <c r="G35" s="71" t="str">
        <f>IFERROR(IF(VLOOKUP($C34,$O$11:$S$53,3,FALSE)=0,'対象経費内訳書（令和７年度）'!$AD14,VLOOKUP($C34,$O$11:$S$53,3,FALSE)),"")</f>
        <v/>
      </c>
      <c r="H35" s="71" t="str">
        <f>IFERROR(IF(VLOOKUP($C34,$O$11:$S$53,3,FALSE)=0,'対象経費内訳書（令和3年度から令和６年度のいずれか）'!$AE14,VLOOKUP($C34,$O$11:$S$53,3,FALSE)),"")</f>
        <v/>
      </c>
      <c r="I35" s="71" t="str">
        <f t="shared" si="3"/>
        <v/>
      </c>
      <c r="J35" s="157"/>
      <c r="K35" s="157"/>
      <c r="L35" s="143"/>
      <c r="O35" s="45" t="s">
        <v>34</v>
      </c>
      <c r="P35" s="46" t="s">
        <v>49</v>
      </c>
      <c r="Q35" s="46"/>
      <c r="R35" s="46"/>
      <c r="S35" s="46" t="s">
        <v>49</v>
      </c>
      <c r="T35" s="47">
        <v>50000</v>
      </c>
    </row>
    <row r="36" spans="2:20" s="7" customFormat="1" ht="21.75" customHeight="1">
      <c r="B36" s="169"/>
      <c r="C36" s="139"/>
      <c r="D36" s="146"/>
      <c r="E36" s="146"/>
      <c r="F36" s="70" t="s">
        <v>44</v>
      </c>
      <c r="G36" s="71" t="str">
        <f>IFERROR(IF(VLOOKUP($C34,$O$11:$S$53,4,FALSE)=0,'対象経費内訳書（令和７年度）'!$AQ14,VLOOKUP($C34,$O$11:$S$53,4,FALSE)),"")</f>
        <v/>
      </c>
      <c r="H36" s="71" t="str">
        <f>IFERROR(IF(VLOOKUP($C34,$O$11:$S$53,4,FALSE)=0,'対象経費内訳書（令和3年度から令和６年度のいずれか）'!$AR14,VLOOKUP($C34,$O$11:$S$53,4,FALSE)),"")</f>
        <v/>
      </c>
      <c r="I36" s="71" t="str">
        <f t="shared" si="3"/>
        <v/>
      </c>
      <c r="J36" s="157"/>
      <c r="K36" s="157"/>
      <c r="L36" s="143"/>
      <c r="O36" s="45" t="s">
        <v>35</v>
      </c>
      <c r="P36" s="46" t="s">
        <v>49</v>
      </c>
      <c r="Q36" s="46"/>
      <c r="R36" s="46"/>
      <c r="S36" s="46" t="s">
        <v>49</v>
      </c>
      <c r="T36" s="47">
        <v>50000</v>
      </c>
    </row>
    <row r="37" spans="2:20" s="7" customFormat="1" ht="21.75" customHeight="1">
      <c r="B37" s="169"/>
      <c r="C37" s="140"/>
      <c r="D37" s="147"/>
      <c r="E37" s="147"/>
      <c r="F37" s="70" t="s">
        <v>45</v>
      </c>
      <c r="G37" s="71" t="str">
        <f>IFERROR(IF(VLOOKUP($C34,$O$11:$S$53,5,FALSE)=0,'対象経費内訳書（令和７年度）'!$BD14,VLOOKUP($C34,$O$11:$S$53,5,FALSE)),"")</f>
        <v/>
      </c>
      <c r="H37" s="71" t="str">
        <f>IFERROR(IF(VLOOKUP($C34,$O$11:$S$53,5,FALSE)=0,'対象経費内訳書（令和3年度から令和６年度のいずれか）'!$BE14,VLOOKUP($C34,$O$11:$S$53,5,FALSE)),"")</f>
        <v/>
      </c>
      <c r="I37" s="71" t="str">
        <f t="shared" si="3"/>
        <v/>
      </c>
      <c r="J37" s="158"/>
      <c r="K37" s="158"/>
      <c r="L37" s="143"/>
      <c r="O37" s="45" t="s">
        <v>36</v>
      </c>
      <c r="P37" s="46" t="s">
        <v>49</v>
      </c>
      <c r="Q37" s="46"/>
      <c r="R37" s="46"/>
      <c r="S37" s="46" t="s">
        <v>49</v>
      </c>
      <c r="T37" s="47">
        <v>50000</v>
      </c>
    </row>
    <row r="38" spans="2:20" s="7" customFormat="1" ht="21.75" customHeight="1">
      <c r="B38" s="160">
        <v>8</v>
      </c>
      <c r="C38" s="141"/>
      <c r="D38" s="145"/>
      <c r="E38" s="145"/>
      <c r="F38" s="70" t="s">
        <v>85</v>
      </c>
      <c r="G38" s="71" t="str">
        <f>IFERROR(IF(VLOOKUP($C38,$O$11:$S$53,2,FALSE)=0,'対象経費内訳書（令和７年度）'!$Q15,VLOOKUP($C38,$O$11:$S$53,2,FALSE)),"")</f>
        <v/>
      </c>
      <c r="H38" s="71" t="str">
        <f>IFERROR(IF(VLOOKUP($C38,$O$11:$S$53,2,FALSE)=0,'対象経費内訳書（令和3年度から令和６年度のいずれか）'!$R15,VLOOKUP($C38,$O$11:$S$53,2,FALSE)),"")</f>
        <v/>
      </c>
      <c r="I38" s="71" t="str">
        <f t="shared" si="3"/>
        <v/>
      </c>
      <c r="J38" s="156">
        <f>SUM(I38:I41)</f>
        <v>0</v>
      </c>
      <c r="K38" s="156" t="str">
        <f>IFERROR(VLOOKUP(C38,$O$11:$T$53,6,0),"")</f>
        <v/>
      </c>
      <c r="L38" s="142" t="str">
        <f t="shared" ref="L38" si="6">IFERROR(IF(J38-K38&gt;=0,K38,J38),"")</f>
        <v/>
      </c>
      <c r="O38" s="45" t="s">
        <v>30</v>
      </c>
      <c r="P38" s="46"/>
      <c r="Q38" s="46"/>
      <c r="R38" s="46"/>
      <c r="S38" s="46"/>
      <c r="T38" s="47">
        <v>150000</v>
      </c>
    </row>
    <row r="39" spans="2:20" s="7" customFormat="1" ht="21.75" customHeight="1">
      <c r="B39" s="161"/>
      <c r="C39" s="139"/>
      <c r="D39" s="146"/>
      <c r="E39" s="146"/>
      <c r="F39" s="70" t="s">
        <v>46</v>
      </c>
      <c r="G39" s="71" t="str">
        <f>IFERROR(IF(VLOOKUP($C38,$O$11:$S$53,3,FALSE)=0,'対象経費内訳書（令和７年度）'!$AD15,VLOOKUP($C38,$O$11:$S$53,3,FALSE)),"")</f>
        <v/>
      </c>
      <c r="H39" s="71" t="str">
        <f>IFERROR(IF(VLOOKUP($C38,$O$11:$S$53,3,FALSE)=0,'対象経費内訳書（令和3年度から令和６年度のいずれか）'!$AE15,VLOOKUP($C38,$O$11:$S$53,3,FALSE)),"")</f>
        <v/>
      </c>
      <c r="I39" s="71" t="str">
        <f t="shared" si="3"/>
        <v/>
      </c>
      <c r="J39" s="157"/>
      <c r="K39" s="157"/>
      <c r="L39" s="143"/>
      <c r="O39" s="48" t="s">
        <v>31</v>
      </c>
      <c r="P39" s="49"/>
      <c r="Q39" s="49"/>
      <c r="R39" s="49"/>
      <c r="S39" s="49"/>
      <c r="T39" s="47">
        <v>150000</v>
      </c>
    </row>
    <row r="40" spans="2:20" s="7" customFormat="1" ht="21.75" customHeight="1">
      <c r="B40" s="161"/>
      <c r="C40" s="139"/>
      <c r="D40" s="146"/>
      <c r="E40" s="146"/>
      <c r="F40" s="70" t="s">
        <v>44</v>
      </c>
      <c r="G40" s="71" t="str">
        <f>IFERROR(IF(VLOOKUP($C38,$O$11:$S$53,4,FALSE)=0,'対象経費内訳書（令和７年度）'!$AQ15,VLOOKUP($C38,$O$11:$S$53,4,FALSE)),"")</f>
        <v/>
      </c>
      <c r="H40" s="71" t="str">
        <f>IFERROR(IF(VLOOKUP($C38,$O$11:$S$53,4,FALSE)=0,'対象経費内訳書（令和3年度から令和６年度のいずれか）'!$AR15,VLOOKUP($C38,$O$11:$S$53,4,FALSE)),"")</f>
        <v/>
      </c>
      <c r="I40" s="71" t="str">
        <f t="shared" si="3"/>
        <v/>
      </c>
      <c r="J40" s="157"/>
      <c r="K40" s="157"/>
      <c r="L40" s="143"/>
      <c r="O40" s="45" t="s">
        <v>48</v>
      </c>
      <c r="P40" s="46" t="s">
        <v>49</v>
      </c>
      <c r="Q40" s="46"/>
      <c r="R40" s="46"/>
      <c r="S40" s="46" t="s">
        <v>49</v>
      </c>
      <c r="T40" s="47">
        <v>50000</v>
      </c>
    </row>
    <row r="41" spans="2:20" s="7" customFormat="1" ht="21.75" customHeight="1">
      <c r="B41" s="162"/>
      <c r="C41" s="140"/>
      <c r="D41" s="147"/>
      <c r="E41" s="147"/>
      <c r="F41" s="70" t="s">
        <v>45</v>
      </c>
      <c r="G41" s="71" t="str">
        <f>IFERROR(IF(VLOOKUP($C38,$O$11:$S$53,5,FALSE)=0,'対象経費内訳書（令和７年度）'!$BD15,VLOOKUP($C38,$O$11:$S$53,5,FALSE)),"")</f>
        <v/>
      </c>
      <c r="H41" s="71" t="str">
        <f>IFERROR(IF(VLOOKUP($C38,$O$11:$S$53,5,FALSE)=0,'対象経費内訳書（令和3年度から令和６年度のいずれか）'!$BE15,VLOOKUP($C38,$O$11:$S$53,5,FALSE)),"")</f>
        <v/>
      </c>
      <c r="I41" s="71" t="str">
        <f t="shared" si="3"/>
        <v/>
      </c>
      <c r="J41" s="158"/>
      <c r="K41" s="158"/>
      <c r="L41" s="144"/>
      <c r="O41" s="45" t="s">
        <v>32</v>
      </c>
      <c r="P41" s="46"/>
      <c r="Q41" s="46"/>
      <c r="R41" s="46"/>
      <c r="S41" s="46" t="s">
        <v>49</v>
      </c>
      <c r="T41" s="47">
        <v>50000</v>
      </c>
    </row>
    <row r="42" spans="2:20" s="7" customFormat="1" ht="21.75" customHeight="1">
      <c r="B42" s="160">
        <v>9</v>
      </c>
      <c r="C42" s="141"/>
      <c r="D42" s="145"/>
      <c r="E42" s="145"/>
      <c r="F42" s="70" t="s">
        <v>85</v>
      </c>
      <c r="G42" s="71" t="str">
        <f>IFERROR(IF(VLOOKUP($C42,$O$11:$S$53,2,FALSE)=0,'対象経費内訳書（令和７年度）'!$Q16,VLOOKUP($C42,$O$11:$S$53,2,FALSE)),"")</f>
        <v/>
      </c>
      <c r="H42" s="71" t="str">
        <f>IFERROR(IF(VLOOKUP($C42,$O$11:$S$53,2,FALSE)=0,'対象経費内訳書（令和3年度から令和６年度のいずれか）'!$R16,VLOOKUP($C42,$O$11:$S$53,2,FALSE)),"")</f>
        <v/>
      </c>
      <c r="I42" s="71" t="str">
        <f t="shared" ref="I42:I45" si="7">IFERROR((G42-H42)/2,"")</f>
        <v/>
      </c>
      <c r="J42" s="156">
        <f>SUM(I42:I45)</f>
        <v>0</v>
      </c>
      <c r="K42" s="156" t="str">
        <f>IFERROR(VLOOKUP(C42,$O$11:$T$53,6,0),"")</f>
        <v/>
      </c>
      <c r="L42" s="142" t="str">
        <f t="shared" ref="L42" si="8">IFERROR(IF(J42-K42&gt;=0,K42,J42),"")</f>
        <v/>
      </c>
      <c r="O42" s="45" t="s">
        <v>30</v>
      </c>
      <c r="P42" s="46"/>
      <c r="Q42" s="46"/>
      <c r="R42" s="46"/>
      <c r="S42" s="46"/>
      <c r="T42" s="47">
        <v>150000</v>
      </c>
    </row>
    <row r="43" spans="2:20" s="7" customFormat="1" ht="21.75" customHeight="1">
      <c r="B43" s="161"/>
      <c r="C43" s="139"/>
      <c r="D43" s="146"/>
      <c r="E43" s="146"/>
      <c r="F43" s="70" t="s">
        <v>46</v>
      </c>
      <c r="G43" s="71" t="str">
        <f>IFERROR(IF(VLOOKUP($C42,$O$11:$S$53,3,FALSE)=0,'対象経費内訳書（令和７年度）'!$AD16,VLOOKUP($C42,$O$11:$S$53,3,FALSE)),"")</f>
        <v/>
      </c>
      <c r="H43" s="71" t="str">
        <f>IFERROR(IF(VLOOKUP($C42,$O$11:$S$53,3,FALSE)=0,'対象経費内訳書（令和3年度から令和６年度のいずれか）'!$AE16,VLOOKUP($C42,$O$11:$S$53,3,FALSE)),"")</f>
        <v/>
      </c>
      <c r="I43" s="71" t="str">
        <f t="shared" si="7"/>
        <v/>
      </c>
      <c r="J43" s="157"/>
      <c r="K43" s="157"/>
      <c r="L43" s="143"/>
      <c r="O43" s="48" t="s">
        <v>31</v>
      </c>
      <c r="P43" s="49"/>
      <c r="Q43" s="49"/>
      <c r="R43" s="49"/>
      <c r="S43" s="49"/>
      <c r="T43" s="47">
        <v>150000</v>
      </c>
    </row>
    <row r="44" spans="2:20" s="7" customFormat="1" ht="21.75" customHeight="1">
      <c r="B44" s="161"/>
      <c r="C44" s="139"/>
      <c r="D44" s="146"/>
      <c r="E44" s="146"/>
      <c r="F44" s="70" t="s">
        <v>44</v>
      </c>
      <c r="G44" s="71" t="str">
        <f>IFERROR(IF(VLOOKUP($C42,$O$11:$S$53,4,FALSE)=0,'対象経費内訳書（令和７年度）'!$AQ16,VLOOKUP($C42,$O$11:$S$53,4,FALSE)),"")</f>
        <v/>
      </c>
      <c r="H44" s="71" t="str">
        <f>IFERROR(IF(VLOOKUP($C42,$O$11:$S$53,4,FALSE)=0,'対象経費内訳書（令和3年度から令和６年度のいずれか）'!$AR16,VLOOKUP($C42,$O$11:$S$53,4,FALSE)),"")</f>
        <v/>
      </c>
      <c r="I44" s="71" t="str">
        <f t="shared" si="7"/>
        <v/>
      </c>
      <c r="J44" s="157"/>
      <c r="K44" s="157"/>
      <c r="L44" s="143"/>
      <c r="O44" s="45" t="s">
        <v>48</v>
      </c>
      <c r="P44" s="46" t="s">
        <v>49</v>
      </c>
      <c r="Q44" s="46"/>
      <c r="R44" s="46"/>
      <c r="S44" s="46" t="s">
        <v>49</v>
      </c>
      <c r="T44" s="47">
        <v>50000</v>
      </c>
    </row>
    <row r="45" spans="2:20" s="7" customFormat="1" ht="21.75" customHeight="1">
      <c r="B45" s="162"/>
      <c r="C45" s="140"/>
      <c r="D45" s="147"/>
      <c r="E45" s="147"/>
      <c r="F45" s="70" t="s">
        <v>45</v>
      </c>
      <c r="G45" s="71" t="str">
        <f>IFERROR(IF(VLOOKUP($C42,$O$11:$S$53,5,FALSE)=0,'対象経費内訳書（令和７年度）'!$BD16,VLOOKUP($C42,$O$11:$S$53,5,FALSE)),"")</f>
        <v/>
      </c>
      <c r="H45" s="71" t="str">
        <f>IFERROR(IF(VLOOKUP($C42,$O$11:$S$53,5,FALSE)=0,'対象経費内訳書（令和3年度から令和６年度のいずれか）'!$BE16,VLOOKUP($C42,$O$11:$S$53,5,FALSE)),"")</f>
        <v/>
      </c>
      <c r="I45" s="71" t="str">
        <f t="shared" si="7"/>
        <v/>
      </c>
      <c r="J45" s="158"/>
      <c r="K45" s="158"/>
      <c r="L45" s="144"/>
      <c r="O45" s="45" t="s">
        <v>32</v>
      </c>
      <c r="P45" s="46"/>
      <c r="Q45" s="46"/>
      <c r="R45" s="46"/>
      <c r="S45" s="46" t="s">
        <v>49</v>
      </c>
      <c r="T45" s="47">
        <v>50000</v>
      </c>
    </row>
    <row r="46" spans="2:20" s="7" customFormat="1" ht="21.75" customHeight="1">
      <c r="B46" s="169">
        <v>10</v>
      </c>
      <c r="C46" s="141"/>
      <c r="D46" s="145"/>
      <c r="E46" s="145"/>
      <c r="F46" s="70" t="s">
        <v>85</v>
      </c>
      <c r="G46" s="63" t="str">
        <f>IFERROR(IF(VLOOKUP($C46,$O$11:$S$53,2,FALSE)=0,'対象経費内訳書（令和７年度）'!$Q17,VLOOKUP($C46,$O$11:$S$53,2,FALSE)),"")</f>
        <v/>
      </c>
      <c r="H46" s="71" t="str">
        <f>IFERROR(IF(VLOOKUP($C46,$O$11:$S$53,2,FALSE)=0,'対象経費内訳書（令和3年度から令和６年度のいずれか）'!$R17,VLOOKUP($C46,$O$11:$S$53,2,FALSE)),"")</f>
        <v/>
      </c>
      <c r="I46" s="71" t="str">
        <f t="shared" si="3"/>
        <v/>
      </c>
      <c r="J46" s="156">
        <f>SUM(I46:I49)</f>
        <v>0</v>
      </c>
      <c r="K46" s="156" t="str">
        <f>IFERROR(VLOOKUP(C46,$O$11:$T$53,6,0),"")</f>
        <v/>
      </c>
      <c r="L46" s="142" t="str">
        <f t="shared" ref="L46" si="9">IFERROR(IF(J46-K46&gt;=0,K46,J46),"")</f>
        <v/>
      </c>
      <c r="O46" s="45" t="s">
        <v>33</v>
      </c>
      <c r="P46" s="46" t="s">
        <v>49</v>
      </c>
      <c r="Q46" s="46"/>
      <c r="R46" s="46"/>
      <c r="S46" s="46" t="s">
        <v>49</v>
      </c>
      <c r="T46" s="47">
        <v>50000</v>
      </c>
    </row>
    <row r="47" spans="2:20" s="7" customFormat="1" ht="21.75" customHeight="1">
      <c r="B47" s="169"/>
      <c r="C47" s="139"/>
      <c r="D47" s="146"/>
      <c r="E47" s="146"/>
      <c r="F47" s="70" t="s">
        <v>46</v>
      </c>
      <c r="G47" s="67" t="str">
        <f>IFERROR(IF(VLOOKUP($C46,$O$11:$S$53,3,FALSE)=0,'対象経費内訳書（令和７年度）'!$AD17,VLOOKUP($C46,$O$11:$S$53,3,FALSE)),"")</f>
        <v/>
      </c>
      <c r="H47" s="71" t="str">
        <f>IFERROR(IF(VLOOKUP($C46,$O$11:$S$53,3,FALSE)=0,'対象経費内訳書（令和3年度から令和６年度のいずれか）'!$AE17,VLOOKUP($C46,$O$11:$S$53,3,FALSE)),"")</f>
        <v/>
      </c>
      <c r="I47" s="71" t="str">
        <f t="shared" si="3"/>
        <v/>
      </c>
      <c r="J47" s="157"/>
      <c r="K47" s="157"/>
      <c r="L47" s="143"/>
      <c r="O47" s="45" t="s">
        <v>34</v>
      </c>
      <c r="P47" s="46" t="s">
        <v>49</v>
      </c>
      <c r="Q47" s="46"/>
      <c r="R47" s="46"/>
      <c r="S47" s="46" t="s">
        <v>49</v>
      </c>
      <c r="T47" s="47">
        <v>50000</v>
      </c>
    </row>
    <row r="48" spans="2:20" s="7" customFormat="1" ht="21.75" customHeight="1">
      <c r="B48" s="169"/>
      <c r="C48" s="139"/>
      <c r="D48" s="146"/>
      <c r="E48" s="146"/>
      <c r="F48" s="70" t="s">
        <v>44</v>
      </c>
      <c r="G48" s="67" t="str">
        <f>IFERROR(IF(VLOOKUP($C46,$O$11:$S$53,4,FALSE)=0,'対象経費内訳書（令和７年度）'!$AQ17,VLOOKUP($C46,$O$11:$S$53,4,FALSE)),"")</f>
        <v/>
      </c>
      <c r="H48" s="71" t="str">
        <f>IFERROR(IF(VLOOKUP($C46,$O$11:$S$53,4,FALSE)=0,'対象経費内訳書（令和3年度から令和６年度のいずれか）'!$AR17,VLOOKUP($C46,$O$11:$S$53,4,FALSE)),"")</f>
        <v/>
      </c>
      <c r="I48" s="71" t="str">
        <f t="shared" si="3"/>
        <v/>
      </c>
      <c r="J48" s="157"/>
      <c r="K48" s="157"/>
      <c r="L48" s="143"/>
      <c r="O48" s="45" t="s">
        <v>35</v>
      </c>
      <c r="P48" s="46" t="s">
        <v>49</v>
      </c>
      <c r="Q48" s="46"/>
      <c r="R48" s="46"/>
      <c r="S48" s="46" t="s">
        <v>49</v>
      </c>
      <c r="T48" s="47">
        <v>50000</v>
      </c>
    </row>
    <row r="49" spans="2:20" s="7" customFormat="1" ht="21.75" customHeight="1" thickBot="1">
      <c r="B49" s="169"/>
      <c r="C49" s="140"/>
      <c r="D49" s="147"/>
      <c r="E49" s="147"/>
      <c r="F49" s="70" t="s">
        <v>45</v>
      </c>
      <c r="G49" s="67" t="str">
        <f>IFERROR(IF(VLOOKUP($C46,$O$11:$S$53,5,FALSE)=0,'対象経費内訳書（令和７年度）'!$BD17,VLOOKUP($C46,$O$11:$S$53,5,FALSE)),"")</f>
        <v/>
      </c>
      <c r="H49" s="71" t="str">
        <f>IFERROR(IF(VLOOKUP($C46,$O$11:$S$53,5,FALSE)=0,'対象経費内訳書（令和3年度から令和６年度のいずれか）'!$BE17,VLOOKUP($C46,$O$11:$S$53,5,FALSE)),"")</f>
        <v/>
      </c>
      <c r="I49" s="71" t="str">
        <f t="shared" si="3"/>
        <v/>
      </c>
      <c r="J49" s="158"/>
      <c r="K49" s="158"/>
      <c r="L49" s="143"/>
      <c r="O49" s="45" t="s">
        <v>36</v>
      </c>
      <c r="P49" s="46" t="s">
        <v>49</v>
      </c>
      <c r="Q49" s="46"/>
      <c r="R49" s="46"/>
      <c r="S49" s="46" t="s">
        <v>49</v>
      </c>
      <c r="T49" s="47">
        <v>50000</v>
      </c>
    </row>
    <row r="50" spans="2:20" s="7" customFormat="1" ht="21.75" customHeight="1" thickBot="1">
      <c r="B50" s="61"/>
      <c r="C50" s="5"/>
      <c r="D50" s="5"/>
      <c r="E50" s="62" t="s">
        <v>47</v>
      </c>
      <c r="F50" s="39"/>
      <c r="G50" s="39"/>
      <c r="H50" s="39"/>
      <c r="I50" s="39"/>
      <c r="J50" s="39"/>
      <c r="K50" s="37">
        <f>SUM(K10:K49)</f>
        <v>0</v>
      </c>
      <c r="L50" s="38">
        <f>SUM(L10:L49)</f>
        <v>0</v>
      </c>
      <c r="O50" s="45" t="s">
        <v>37</v>
      </c>
      <c r="P50" s="46" t="s">
        <v>49</v>
      </c>
      <c r="Q50" s="46"/>
      <c r="R50" s="46"/>
      <c r="S50" s="46" t="s">
        <v>49</v>
      </c>
      <c r="T50" s="47">
        <v>50000</v>
      </c>
    </row>
    <row r="51" spans="2:20" s="7" customFormat="1" ht="21.75" customHeight="1">
      <c r="B51" s="165"/>
      <c r="C51" s="166"/>
      <c r="D51" s="166"/>
      <c r="E51" s="166"/>
      <c r="F51" s="166"/>
      <c r="G51" s="166"/>
      <c r="H51" s="166"/>
      <c r="I51" s="166"/>
      <c r="J51" s="166"/>
      <c r="K51" s="166"/>
      <c r="L51" s="166"/>
      <c r="O51" s="45" t="s">
        <v>38</v>
      </c>
      <c r="P51" s="46" t="s">
        <v>49</v>
      </c>
      <c r="Q51" s="46"/>
      <c r="R51" s="46"/>
      <c r="S51" s="46" t="s">
        <v>49</v>
      </c>
      <c r="T51" s="47">
        <v>50000</v>
      </c>
    </row>
    <row r="52" spans="2:20" s="7" customFormat="1" ht="21.75" customHeight="1">
      <c r="B52" s="167"/>
      <c r="C52" s="167"/>
      <c r="D52" s="167"/>
      <c r="E52" s="167"/>
      <c r="F52" s="167"/>
      <c r="G52" s="167"/>
      <c r="H52" s="167"/>
      <c r="I52" s="167"/>
      <c r="J52" s="167"/>
      <c r="K52" s="167"/>
      <c r="L52" s="167"/>
      <c r="N52" s="33"/>
      <c r="O52" s="45" t="s">
        <v>41</v>
      </c>
      <c r="P52" s="46"/>
      <c r="Q52" s="46"/>
      <c r="R52" s="46"/>
      <c r="S52" s="46" t="s">
        <v>49</v>
      </c>
      <c r="T52" s="47">
        <v>50000</v>
      </c>
    </row>
    <row r="53" spans="2:20" s="7" customFormat="1" ht="21.75" customHeight="1">
      <c r="B53" s="167"/>
      <c r="C53" s="167"/>
      <c r="D53" s="167"/>
      <c r="E53" s="167"/>
      <c r="F53" s="167"/>
      <c r="G53" s="167"/>
      <c r="H53" s="167"/>
      <c r="I53" s="167"/>
      <c r="J53" s="167"/>
      <c r="K53" s="167"/>
      <c r="L53" s="167"/>
      <c r="N53" s="33"/>
      <c r="O53" s="45" t="s">
        <v>63</v>
      </c>
      <c r="P53" s="46"/>
      <c r="Q53" s="46"/>
      <c r="R53" s="46"/>
      <c r="S53" s="46"/>
      <c r="T53" s="47">
        <v>50000</v>
      </c>
    </row>
    <row r="54" spans="2:20" s="7" customFormat="1" ht="21.75" customHeight="1">
      <c r="B54" s="168"/>
      <c r="C54" s="168"/>
      <c r="D54" s="168"/>
      <c r="E54" s="168"/>
      <c r="F54" s="168"/>
      <c r="G54" s="168"/>
      <c r="H54" s="168"/>
      <c r="I54" s="168"/>
      <c r="J54" s="168"/>
      <c r="K54" s="168"/>
      <c r="L54" s="168"/>
      <c r="N54" s="33"/>
      <c r="O54" s="40"/>
      <c r="P54" s="50"/>
      <c r="Q54" s="50"/>
      <c r="R54" s="50"/>
      <c r="S54" s="50"/>
      <c r="T54" s="51"/>
    </row>
    <row r="55" spans="2:20" s="7" customFormat="1" ht="42.75" customHeight="1">
      <c r="B55" s="3"/>
      <c r="C55" s="3"/>
      <c r="D55" s="33"/>
      <c r="E55" s="3"/>
      <c r="F55" s="3"/>
      <c r="G55" s="3"/>
      <c r="H55" s="3"/>
      <c r="I55" s="3"/>
      <c r="J55" s="33"/>
      <c r="K55" s="33"/>
      <c r="L55" s="3"/>
      <c r="N55" s="33"/>
      <c r="O55" s="52"/>
      <c r="P55" s="50"/>
      <c r="Q55" s="50"/>
      <c r="R55" s="50"/>
      <c r="S55" s="50"/>
      <c r="T55" s="51"/>
    </row>
    <row r="56" spans="2:20" s="7" customFormat="1" ht="16.7" customHeight="1">
      <c r="B56" s="3"/>
      <c r="C56" s="3"/>
      <c r="D56" s="33"/>
      <c r="E56" s="3"/>
      <c r="F56" s="3"/>
      <c r="G56" s="3"/>
      <c r="H56" s="3"/>
      <c r="I56" s="3"/>
      <c r="J56" s="33"/>
      <c r="K56" s="33"/>
      <c r="L56" s="3"/>
      <c r="N56" s="33"/>
      <c r="O56" s="52"/>
      <c r="P56" s="41"/>
      <c r="Q56" s="41"/>
      <c r="R56" s="41"/>
      <c r="S56" s="41"/>
      <c r="T56" s="42"/>
    </row>
    <row r="57" spans="2:20" ht="16.7" customHeight="1">
      <c r="O57" s="52"/>
    </row>
    <row r="58" spans="2:20" ht="32.450000000000003" customHeight="1">
      <c r="O58" s="52"/>
    </row>
    <row r="59" spans="2:20" ht="32.450000000000003" customHeight="1">
      <c r="O59" s="52"/>
    </row>
    <row r="60" spans="2:20" ht="32.450000000000003" customHeight="1"/>
    <row r="61" spans="2:20" ht="17.45" customHeight="1"/>
    <row r="62" spans="2:20" ht="16.7" customHeight="1"/>
    <row r="63" spans="2:20" ht="16.7" customHeight="1"/>
    <row r="64" spans="2:20" ht="49.35" customHeight="1"/>
  </sheetData>
  <sheetProtection algorithmName="SHA-512" hashValue="LtBppEms/J1KL4T/r0rUCqwcgW0RjP1iuHveh32+TvenUwIrQoobcrbgfBf/Iwgjsjzn9yhqs6Wq0Nb3dji9Ww==" saltValue="/+6sqJXJLhDspDP5nn4i3g==" spinCount="100000" sheet="1" selectLockedCells="1"/>
  <autoFilter ref="O10:T55" xr:uid="{B16180BF-282A-427D-901E-5BBA197BE140}"/>
  <mergeCells count="79">
    <mergeCell ref="K38:K41"/>
    <mergeCell ref="L38:L41"/>
    <mergeCell ref="B46:B49"/>
    <mergeCell ref="C46:C49"/>
    <mergeCell ref="D46:D49"/>
    <mergeCell ref="E46:E49"/>
    <mergeCell ref="J46:J49"/>
    <mergeCell ref="K46:K49"/>
    <mergeCell ref="L46:L49"/>
    <mergeCell ref="B42:B45"/>
    <mergeCell ref="C42:C45"/>
    <mergeCell ref="D42:D45"/>
    <mergeCell ref="E42:E45"/>
    <mergeCell ref="J42:J45"/>
    <mergeCell ref="K42:K45"/>
    <mergeCell ref="L42:L45"/>
    <mergeCell ref="B38:B41"/>
    <mergeCell ref="C38:C41"/>
    <mergeCell ref="D38:D41"/>
    <mergeCell ref="E38:E41"/>
    <mergeCell ref="J38:J41"/>
    <mergeCell ref="L30:L33"/>
    <mergeCell ref="B34:B37"/>
    <mergeCell ref="C34:C37"/>
    <mergeCell ref="D34:D37"/>
    <mergeCell ref="E34:E37"/>
    <mergeCell ref="J34:J37"/>
    <mergeCell ref="K34:K37"/>
    <mergeCell ref="L34:L37"/>
    <mergeCell ref="C30:C33"/>
    <mergeCell ref="D30:D33"/>
    <mergeCell ref="E30:E33"/>
    <mergeCell ref="J30:J33"/>
    <mergeCell ref="K30:K33"/>
    <mergeCell ref="B51:L51"/>
    <mergeCell ref="B52:L52"/>
    <mergeCell ref="B53:L53"/>
    <mergeCell ref="B54:L54"/>
    <mergeCell ref="B14:B17"/>
    <mergeCell ref="B18:B21"/>
    <mergeCell ref="B22:B25"/>
    <mergeCell ref="C22:C25"/>
    <mergeCell ref="C18:C21"/>
    <mergeCell ref="C14:C17"/>
    <mergeCell ref="L26:L29"/>
    <mergeCell ref="L22:L25"/>
    <mergeCell ref="L18:L21"/>
    <mergeCell ref="L14:L17"/>
    <mergeCell ref="B26:B29"/>
    <mergeCell ref="B30:B33"/>
    <mergeCell ref="I1:L2"/>
    <mergeCell ref="J26:J29"/>
    <mergeCell ref="J22:J25"/>
    <mergeCell ref="J18:J21"/>
    <mergeCell ref="J14:J17"/>
    <mergeCell ref="K26:K29"/>
    <mergeCell ref="K22:K25"/>
    <mergeCell ref="K18:K21"/>
    <mergeCell ref="K14:K17"/>
    <mergeCell ref="K10:K13"/>
    <mergeCell ref="B5:L5"/>
    <mergeCell ref="B6:L6"/>
    <mergeCell ref="B7:L7"/>
    <mergeCell ref="J10:J13"/>
    <mergeCell ref="B10:B13"/>
    <mergeCell ref="B9:C9"/>
    <mergeCell ref="C10:C13"/>
    <mergeCell ref="C26:C29"/>
    <mergeCell ref="L10:L13"/>
    <mergeCell ref="E26:E29"/>
    <mergeCell ref="E22:E25"/>
    <mergeCell ref="E18:E21"/>
    <mergeCell ref="E14:E17"/>
    <mergeCell ref="E10:E13"/>
    <mergeCell ref="D10:D13"/>
    <mergeCell ref="D14:D17"/>
    <mergeCell ref="D18:D21"/>
    <mergeCell ref="D22:D25"/>
    <mergeCell ref="D26:D29"/>
  </mergeCells>
  <phoneticPr fontId="2"/>
  <conditionalFormatting sqref="F14:H49">
    <cfRule type="cellIs" priority="2" operator="equal">
      <formula>"対象外"</formula>
    </cfRule>
  </conditionalFormatting>
  <conditionalFormatting sqref="F10:I49">
    <cfRule type="containsText" dxfId="5" priority="1" operator="containsText" text="対象外">
      <formula>NOT(ISERROR(SEARCH("対象外",F10)))</formula>
    </cfRule>
  </conditionalFormatting>
  <conditionalFormatting sqref="G10:K10 G11:I13">
    <cfRule type="cellIs" priority="8" operator="equal">
      <formula>"対象外"</formula>
    </cfRule>
  </conditionalFormatting>
  <conditionalFormatting sqref="I14:K14 I15:I17 I18:K18 I19:I21 I22:K22 I23:I25 I26:K26 I27:I29 I30:K30 I31:I33 I34:K34 I35:I37 I38:K38 I39:I41 I42:K42 I43:I45 I46:K46 I47:I49">
    <cfRule type="cellIs" priority="4" operator="equal">
      <formula>"対象外"</formula>
    </cfRule>
  </conditionalFormatting>
  <dataValidations count="3">
    <dataValidation type="list" allowBlank="1" showInputMessage="1" showErrorMessage="1" sqref="WLG983079:WLG983094 WBK983079:WBK983094 VRO983079:VRO983094 VHS983079:VHS983094 UXW983079:UXW983094 UOA983079:UOA983094 UEE983079:UEE983094 TUI983079:TUI983094 TKM983079:TKM983094 TAQ983079:TAQ983094 SQU983079:SQU983094 SGY983079:SGY983094 RXC983079:RXC983094 RNG983079:RNG983094 RDK983079:RDK983094 QTO983079:QTO983094 QJS983079:QJS983094 PZW983079:PZW983094 PQA983079:PQA983094 PGE983079:PGE983094 OWI983079:OWI983094 OMM983079:OMM983094 OCQ983079:OCQ983094 NSU983079:NSU983094 NIY983079:NIY983094 MZC983079:MZC983094 MPG983079:MPG983094 MFK983079:MFK983094 LVO983079:LVO983094 LLS983079:LLS983094 LBW983079:LBW983094 KSA983079:KSA983094 KIE983079:KIE983094 JYI983079:JYI983094 JOM983079:JOM983094 JEQ983079:JEQ983094 IUU983079:IUU983094 IKY983079:IKY983094 IBC983079:IBC983094 HRG983079:HRG983094 HHK983079:HHK983094 GXO983079:GXO983094 GNS983079:GNS983094 GDW983079:GDW983094 FUA983079:FUA983094 FKE983079:FKE983094 FAI983079:FAI983094 EQM983079:EQM983094 EGQ983079:EGQ983094 DWU983079:DWU983094 DMY983079:DMY983094 DDC983079:DDC983094 CTG983079:CTG983094 CJK983079:CJK983094 BZO983079:BZO983094 BPS983079:BPS983094 BFW983079:BFW983094 AWA983079:AWA983094 AME983079:AME983094 ACI983079:ACI983094 SM983079:SM983094 IQ983079:IQ983094 C983074:D983089 WVC917543:WVC917558 WLG917543:WLG917558 WBK917543:WBK917558 VRO917543:VRO917558 VHS917543:VHS917558 UXW917543:UXW917558 UOA917543:UOA917558 UEE917543:UEE917558 TUI917543:TUI917558 TKM917543:TKM917558 TAQ917543:TAQ917558 SQU917543:SQU917558 SGY917543:SGY917558 RXC917543:RXC917558 RNG917543:RNG917558 RDK917543:RDK917558 QTO917543:QTO917558 QJS917543:QJS917558 PZW917543:PZW917558 PQA917543:PQA917558 PGE917543:PGE917558 OWI917543:OWI917558 OMM917543:OMM917558 OCQ917543:OCQ917558 NSU917543:NSU917558 NIY917543:NIY917558 MZC917543:MZC917558 MPG917543:MPG917558 MFK917543:MFK917558 LVO917543:LVO917558 LLS917543:LLS917558 LBW917543:LBW917558 KSA917543:KSA917558 KIE917543:KIE917558 JYI917543:JYI917558 JOM917543:JOM917558 JEQ917543:JEQ917558 IUU917543:IUU917558 IKY917543:IKY917558 IBC917543:IBC917558 HRG917543:HRG917558 HHK917543:HHK917558 GXO917543:GXO917558 GNS917543:GNS917558 GDW917543:GDW917558 FUA917543:FUA917558 FKE917543:FKE917558 FAI917543:FAI917558 EQM917543:EQM917558 EGQ917543:EGQ917558 DWU917543:DWU917558 DMY917543:DMY917558 DDC917543:DDC917558 CTG917543:CTG917558 CJK917543:CJK917558 BZO917543:BZO917558 BPS917543:BPS917558 BFW917543:BFW917558 AWA917543:AWA917558 AME917543:AME917558 ACI917543:ACI917558 SM917543:SM917558 IQ917543:IQ917558 C917538:D917553 WVC852007:WVC852022 WLG852007:WLG852022 WBK852007:WBK852022 VRO852007:VRO852022 VHS852007:VHS852022 UXW852007:UXW852022 UOA852007:UOA852022 UEE852007:UEE852022 TUI852007:TUI852022 TKM852007:TKM852022 TAQ852007:TAQ852022 SQU852007:SQU852022 SGY852007:SGY852022 RXC852007:RXC852022 RNG852007:RNG852022 RDK852007:RDK852022 QTO852007:QTO852022 QJS852007:QJS852022 PZW852007:PZW852022 PQA852007:PQA852022 PGE852007:PGE852022 OWI852007:OWI852022 OMM852007:OMM852022 OCQ852007:OCQ852022 NSU852007:NSU852022 NIY852007:NIY852022 MZC852007:MZC852022 MPG852007:MPG852022 MFK852007:MFK852022 LVO852007:LVO852022 LLS852007:LLS852022 LBW852007:LBW852022 KSA852007:KSA852022 KIE852007:KIE852022 JYI852007:JYI852022 JOM852007:JOM852022 JEQ852007:JEQ852022 IUU852007:IUU852022 IKY852007:IKY852022 IBC852007:IBC852022 HRG852007:HRG852022 HHK852007:HHK852022 GXO852007:GXO852022 GNS852007:GNS852022 GDW852007:GDW852022 FUA852007:FUA852022 FKE852007:FKE852022 FAI852007:FAI852022 EQM852007:EQM852022 EGQ852007:EGQ852022 DWU852007:DWU852022 DMY852007:DMY852022 DDC852007:DDC852022 CTG852007:CTG852022 CJK852007:CJK852022 BZO852007:BZO852022 BPS852007:BPS852022 BFW852007:BFW852022 AWA852007:AWA852022 AME852007:AME852022 ACI852007:ACI852022 SM852007:SM852022 IQ852007:IQ852022 C852002:D852017 WVC786471:WVC786486 WLG786471:WLG786486 WBK786471:WBK786486 VRO786471:VRO786486 VHS786471:VHS786486 UXW786471:UXW786486 UOA786471:UOA786486 UEE786471:UEE786486 TUI786471:TUI786486 TKM786471:TKM786486 TAQ786471:TAQ786486 SQU786471:SQU786486 SGY786471:SGY786486 RXC786471:RXC786486 RNG786471:RNG786486 RDK786471:RDK786486 QTO786471:QTO786486 QJS786471:QJS786486 PZW786471:PZW786486 PQA786471:PQA786486 PGE786471:PGE786486 OWI786471:OWI786486 OMM786471:OMM786486 OCQ786471:OCQ786486 NSU786471:NSU786486 NIY786471:NIY786486 MZC786471:MZC786486 MPG786471:MPG786486 MFK786471:MFK786486 LVO786471:LVO786486 LLS786471:LLS786486 LBW786471:LBW786486 KSA786471:KSA786486 KIE786471:KIE786486 JYI786471:JYI786486 JOM786471:JOM786486 JEQ786471:JEQ786486 IUU786471:IUU786486 IKY786471:IKY786486 IBC786471:IBC786486 HRG786471:HRG786486 HHK786471:HHK786486 GXO786471:GXO786486 GNS786471:GNS786486 GDW786471:GDW786486 FUA786471:FUA786486 FKE786471:FKE786486 FAI786471:FAI786486 EQM786471:EQM786486 EGQ786471:EGQ786486 DWU786471:DWU786486 DMY786471:DMY786486 DDC786471:DDC786486 CTG786471:CTG786486 CJK786471:CJK786486 BZO786471:BZO786486 BPS786471:BPS786486 BFW786471:BFW786486 AWA786471:AWA786486 AME786471:AME786486 ACI786471:ACI786486 SM786471:SM786486 IQ786471:IQ786486 C786466:D786481 WVC720935:WVC720950 WLG720935:WLG720950 WBK720935:WBK720950 VRO720935:VRO720950 VHS720935:VHS720950 UXW720935:UXW720950 UOA720935:UOA720950 UEE720935:UEE720950 TUI720935:TUI720950 TKM720935:TKM720950 TAQ720935:TAQ720950 SQU720935:SQU720950 SGY720935:SGY720950 RXC720935:RXC720950 RNG720935:RNG720950 RDK720935:RDK720950 QTO720935:QTO720950 QJS720935:QJS720950 PZW720935:PZW720950 PQA720935:PQA720950 PGE720935:PGE720950 OWI720935:OWI720950 OMM720935:OMM720950 OCQ720935:OCQ720950 NSU720935:NSU720950 NIY720935:NIY720950 MZC720935:MZC720950 MPG720935:MPG720950 MFK720935:MFK720950 LVO720935:LVO720950 LLS720935:LLS720950 LBW720935:LBW720950 KSA720935:KSA720950 KIE720935:KIE720950 JYI720935:JYI720950 JOM720935:JOM720950 JEQ720935:JEQ720950 IUU720935:IUU720950 IKY720935:IKY720950 IBC720935:IBC720950 HRG720935:HRG720950 HHK720935:HHK720950 GXO720935:GXO720950 GNS720935:GNS720950 GDW720935:GDW720950 FUA720935:FUA720950 FKE720935:FKE720950 FAI720935:FAI720950 EQM720935:EQM720950 EGQ720935:EGQ720950 DWU720935:DWU720950 DMY720935:DMY720950 DDC720935:DDC720950 CTG720935:CTG720950 CJK720935:CJK720950 BZO720935:BZO720950 BPS720935:BPS720950 BFW720935:BFW720950 AWA720935:AWA720950 AME720935:AME720950 ACI720935:ACI720950 SM720935:SM720950 IQ720935:IQ720950 C720930:D720945 WVC655399:WVC655414 WLG655399:WLG655414 WBK655399:WBK655414 VRO655399:VRO655414 VHS655399:VHS655414 UXW655399:UXW655414 UOA655399:UOA655414 UEE655399:UEE655414 TUI655399:TUI655414 TKM655399:TKM655414 TAQ655399:TAQ655414 SQU655399:SQU655414 SGY655399:SGY655414 RXC655399:RXC655414 RNG655399:RNG655414 RDK655399:RDK655414 QTO655399:QTO655414 QJS655399:QJS655414 PZW655399:PZW655414 PQA655399:PQA655414 PGE655399:PGE655414 OWI655399:OWI655414 OMM655399:OMM655414 OCQ655399:OCQ655414 NSU655399:NSU655414 NIY655399:NIY655414 MZC655399:MZC655414 MPG655399:MPG655414 MFK655399:MFK655414 LVO655399:LVO655414 LLS655399:LLS655414 LBW655399:LBW655414 KSA655399:KSA655414 KIE655399:KIE655414 JYI655399:JYI655414 JOM655399:JOM655414 JEQ655399:JEQ655414 IUU655399:IUU655414 IKY655399:IKY655414 IBC655399:IBC655414 HRG655399:HRG655414 HHK655399:HHK655414 GXO655399:GXO655414 GNS655399:GNS655414 GDW655399:GDW655414 FUA655399:FUA655414 FKE655399:FKE655414 FAI655399:FAI655414 EQM655399:EQM655414 EGQ655399:EGQ655414 DWU655399:DWU655414 DMY655399:DMY655414 DDC655399:DDC655414 CTG655399:CTG655414 CJK655399:CJK655414 BZO655399:BZO655414 BPS655399:BPS655414 BFW655399:BFW655414 AWA655399:AWA655414 AME655399:AME655414 ACI655399:ACI655414 SM655399:SM655414 IQ655399:IQ655414 C655394:D655409 WVC589863:WVC589878 WLG589863:WLG589878 WBK589863:WBK589878 VRO589863:VRO589878 VHS589863:VHS589878 UXW589863:UXW589878 UOA589863:UOA589878 UEE589863:UEE589878 TUI589863:TUI589878 TKM589863:TKM589878 TAQ589863:TAQ589878 SQU589863:SQU589878 SGY589863:SGY589878 RXC589863:RXC589878 RNG589863:RNG589878 RDK589863:RDK589878 QTO589863:QTO589878 QJS589863:QJS589878 PZW589863:PZW589878 PQA589863:PQA589878 PGE589863:PGE589878 OWI589863:OWI589878 OMM589863:OMM589878 OCQ589863:OCQ589878 NSU589863:NSU589878 NIY589863:NIY589878 MZC589863:MZC589878 MPG589863:MPG589878 MFK589863:MFK589878 LVO589863:LVO589878 LLS589863:LLS589878 LBW589863:LBW589878 KSA589863:KSA589878 KIE589863:KIE589878 JYI589863:JYI589878 JOM589863:JOM589878 JEQ589863:JEQ589878 IUU589863:IUU589878 IKY589863:IKY589878 IBC589863:IBC589878 HRG589863:HRG589878 HHK589863:HHK589878 GXO589863:GXO589878 GNS589863:GNS589878 GDW589863:GDW589878 FUA589863:FUA589878 FKE589863:FKE589878 FAI589863:FAI589878 EQM589863:EQM589878 EGQ589863:EGQ589878 DWU589863:DWU589878 DMY589863:DMY589878 DDC589863:DDC589878 CTG589863:CTG589878 CJK589863:CJK589878 BZO589863:BZO589878 BPS589863:BPS589878 BFW589863:BFW589878 AWA589863:AWA589878 AME589863:AME589878 ACI589863:ACI589878 SM589863:SM589878 IQ589863:IQ589878 C589858:D589873 WVC524327:WVC524342 WLG524327:WLG524342 WBK524327:WBK524342 VRO524327:VRO524342 VHS524327:VHS524342 UXW524327:UXW524342 UOA524327:UOA524342 UEE524327:UEE524342 TUI524327:TUI524342 TKM524327:TKM524342 TAQ524327:TAQ524342 SQU524327:SQU524342 SGY524327:SGY524342 RXC524327:RXC524342 RNG524327:RNG524342 RDK524327:RDK524342 QTO524327:QTO524342 QJS524327:QJS524342 PZW524327:PZW524342 PQA524327:PQA524342 PGE524327:PGE524342 OWI524327:OWI524342 OMM524327:OMM524342 OCQ524327:OCQ524342 NSU524327:NSU524342 NIY524327:NIY524342 MZC524327:MZC524342 MPG524327:MPG524342 MFK524327:MFK524342 LVO524327:LVO524342 LLS524327:LLS524342 LBW524327:LBW524342 KSA524327:KSA524342 KIE524327:KIE524342 JYI524327:JYI524342 JOM524327:JOM524342 JEQ524327:JEQ524342 IUU524327:IUU524342 IKY524327:IKY524342 IBC524327:IBC524342 HRG524327:HRG524342 HHK524327:HHK524342 GXO524327:GXO524342 GNS524327:GNS524342 GDW524327:GDW524342 FUA524327:FUA524342 FKE524327:FKE524342 FAI524327:FAI524342 EQM524327:EQM524342 EGQ524327:EGQ524342 DWU524327:DWU524342 DMY524327:DMY524342 DDC524327:DDC524342 CTG524327:CTG524342 CJK524327:CJK524342 BZO524327:BZO524342 BPS524327:BPS524342 BFW524327:BFW524342 AWA524327:AWA524342 AME524327:AME524342 ACI524327:ACI524342 SM524327:SM524342 IQ524327:IQ524342 C524322:D524337 WVC458791:WVC458806 WLG458791:WLG458806 WBK458791:WBK458806 VRO458791:VRO458806 VHS458791:VHS458806 UXW458791:UXW458806 UOA458791:UOA458806 UEE458791:UEE458806 TUI458791:TUI458806 TKM458791:TKM458806 TAQ458791:TAQ458806 SQU458791:SQU458806 SGY458791:SGY458806 RXC458791:RXC458806 RNG458791:RNG458806 RDK458791:RDK458806 QTO458791:QTO458806 QJS458791:QJS458806 PZW458791:PZW458806 PQA458791:PQA458806 PGE458791:PGE458806 OWI458791:OWI458806 OMM458791:OMM458806 OCQ458791:OCQ458806 NSU458791:NSU458806 NIY458791:NIY458806 MZC458791:MZC458806 MPG458791:MPG458806 MFK458791:MFK458806 LVO458791:LVO458806 LLS458791:LLS458806 LBW458791:LBW458806 KSA458791:KSA458806 KIE458791:KIE458806 JYI458791:JYI458806 JOM458791:JOM458806 JEQ458791:JEQ458806 IUU458791:IUU458806 IKY458791:IKY458806 IBC458791:IBC458806 HRG458791:HRG458806 HHK458791:HHK458806 GXO458791:GXO458806 GNS458791:GNS458806 GDW458791:GDW458806 FUA458791:FUA458806 FKE458791:FKE458806 FAI458791:FAI458806 EQM458791:EQM458806 EGQ458791:EGQ458806 DWU458791:DWU458806 DMY458791:DMY458806 DDC458791:DDC458806 CTG458791:CTG458806 CJK458791:CJK458806 BZO458791:BZO458806 BPS458791:BPS458806 BFW458791:BFW458806 AWA458791:AWA458806 AME458791:AME458806 ACI458791:ACI458806 SM458791:SM458806 IQ458791:IQ458806 C458786:D458801 WVC393255:WVC393270 WLG393255:WLG393270 WBK393255:WBK393270 VRO393255:VRO393270 VHS393255:VHS393270 UXW393255:UXW393270 UOA393255:UOA393270 UEE393255:UEE393270 TUI393255:TUI393270 TKM393255:TKM393270 TAQ393255:TAQ393270 SQU393255:SQU393270 SGY393255:SGY393270 RXC393255:RXC393270 RNG393255:RNG393270 RDK393255:RDK393270 QTO393255:QTO393270 QJS393255:QJS393270 PZW393255:PZW393270 PQA393255:PQA393270 PGE393255:PGE393270 OWI393255:OWI393270 OMM393255:OMM393270 OCQ393255:OCQ393270 NSU393255:NSU393270 NIY393255:NIY393270 MZC393255:MZC393270 MPG393255:MPG393270 MFK393255:MFK393270 LVO393255:LVO393270 LLS393255:LLS393270 LBW393255:LBW393270 KSA393255:KSA393270 KIE393255:KIE393270 JYI393255:JYI393270 JOM393255:JOM393270 JEQ393255:JEQ393270 IUU393255:IUU393270 IKY393255:IKY393270 IBC393255:IBC393270 HRG393255:HRG393270 HHK393255:HHK393270 GXO393255:GXO393270 GNS393255:GNS393270 GDW393255:GDW393270 FUA393255:FUA393270 FKE393255:FKE393270 FAI393255:FAI393270 EQM393255:EQM393270 EGQ393255:EGQ393270 DWU393255:DWU393270 DMY393255:DMY393270 DDC393255:DDC393270 CTG393255:CTG393270 CJK393255:CJK393270 BZO393255:BZO393270 BPS393255:BPS393270 BFW393255:BFW393270 AWA393255:AWA393270 AME393255:AME393270 ACI393255:ACI393270 SM393255:SM393270 IQ393255:IQ393270 C393250:D393265 WVC327719:WVC327734 WLG327719:WLG327734 WBK327719:WBK327734 VRO327719:VRO327734 VHS327719:VHS327734 UXW327719:UXW327734 UOA327719:UOA327734 UEE327719:UEE327734 TUI327719:TUI327734 TKM327719:TKM327734 TAQ327719:TAQ327734 SQU327719:SQU327734 SGY327719:SGY327734 RXC327719:RXC327734 RNG327719:RNG327734 RDK327719:RDK327734 QTO327719:QTO327734 QJS327719:QJS327734 PZW327719:PZW327734 PQA327719:PQA327734 PGE327719:PGE327734 OWI327719:OWI327734 OMM327719:OMM327734 OCQ327719:OCQ327734 NSU327719:NSU327734 NIY327719:NIY327734 MZC327719:MZC327734 MPG327719:MPG327734 MFK327719:MFK327734 LVO327719:LVO327734 LLS327719:LLS327734 LBW327719:LBW327734 KSA327719:KSA327734 KIE327719:KIE327734 JYI327719:JYI327734 JOM327719:JOM327734 JEQ327719:JEQ327734 IUU327719:IUU327734 IKY327719:IKY327734 IBC327719:IBC327734 HRG327719:HRG327734 HHK327719:HHK327734 GXO327719:GXO327734 GNS327719:GNS327734 GDW327719:GDW327734 FUA327719:FUA327734 FKE327719:FKE327734 FAI327719:FAI327734 EQM327719:EQM327734 EGQ327719:EGQ327734 DWU327719:DWU327734 DMY327719:DMY327734 DDC327719:DDC327734 CTG327719:CTG327734 CJK327719:CJK327734 BZO327719:BZO327734 BPS327719:BPS327734 BFW327719:BFW327734 AWA327719:AWA327734 AME327719:AME327734 ACI327719:ACI327734 SM327719:SM327734 IQ327719:IQ327734 C327714:D327729 WVC262183:WVC262198 WLG262183:WLG262198 WBK262183:WBK262198 VRO262183:VRO262198 VHS262183:VHS262198 UXW262183:UXW262198 UOA262183:UOA262198 UEE262183:UEE262198 TUI262183:TUI262198 TKM262183:TKM262198 TAQ262183:TAQ262198 SQU262183:SQU262198 SGY262183:SGY262198 RXC262183:RXC262198 RNG262183:RNG262198 RDK262183:RDK262198 QTO262183:QTO262198 QJS262183:QJS262198 PZW262183:PZW262198 PQA262183:PQA262198 PGE262183:PGE262198 OWI262183:OWI262198 OMM262183:OMM262198 OCQ262183:OCQ262198 NSU262183:NSU262198 NIY262183:NIY262198 MZC262183:MZC262198 MPG262183:MPG262198 MFK262183:MFK262198 LVO262183:LVO262198 LLS262183:LLS262198 LBW262183:LBW262198 KSA262183:KSA262198 KIE262183:KIE262198 JYI262183:JYI262198 JOM262183:JOM262198 JEQ262183:JEQ262198 IUU262183:IUU262198 IKY262183:IKY262198 IBC262183:IBC262198 HRG262183:HRG262198 HHK262183:HHK262198 GXO262183:GXO262198 GNS262183:GNS262198 GDW262183:GDW262198 FUA262183:FUA262198 FKE262183:FKE262198 FAI262183:FAI262198 EQM262183:EQM262198 EGQ262183:EGQ262198 DWU262183:DWU262198 DMY262183:DMY262198 DDC262183:DDC262198 CTG262183:CTG262198 CJK262183:CJK262198 BZO262183:BZO262198 BPS262183:BPS262198 BFW262183:BFW262198 AWA262183:AWA262198 AME262183:AME262198 ACI262183:ACI262198 SM262183:SM262198 IQ262183:IQ262198 C262178:D262193 WVC196647:WVC196662 WLG196647:WLG196662 WBK196647:WBK196662 VRO196647:VRO196662 VHS196647:VHS196662 UXW196647:UXW196662 UOA196647:UOA196662 UEE196647:UEE196662 TUI196647:TUI196662 TKM196647:TKM196662 TAQ196647:TAQ196662 SQU196647:SQU196662 SGY196647:SGY196662 RXC196647:RXC196662 RNG196647:RNG196662 RDK196647:RDK196662 QTO196647:QTO196662 QJS196647:QJS196662 PZW196647:PZW196662 PQA196647:PQA196662 PGE196647:PGE196662 OWI196647:OWI196662 OMM196647:OMM196662 OCQ196647:OCQ196662 NSU196647:NSU196662 NIY196647:NIY196662 MZC196647:MZC196662 MPG196647:MPG196662 MFK196647:MFK196662 LVO196647:LVO196662 LLS196647:LLS196662 LBW196647:LBW196662 KSA196647:KSA196662 KIE196647:KIE196662 JYI196647:JYI196662 JOM196647:JOM196662 JEQ196647:JEQ196662 IUU196647:IUU196662 IKY196647:IKY196662 IBC196647:IBC196662 HRG196647:HRG196662 HHK196647:HHK196662 GXO196647:GXO196662 GNS196647:GNS196662 GDW196647:GDW196662 FUA196647:FUA196662 FKE196647:FKE196662 FAI196647:FAI196662 EQM196647:EQM196662 EGQ196647:EGQ196662 DWU196647:DWU196662 DMY196647:DMY196662 DDC196647:DDC196662 CTG196647:CTG196662 CJK196647:CJK196662 BZO196647:BZO196662 BPS196647:BPS196662 BFW196647:BFW196662 AWA196647:AWA196662 AME196647:AME196662 ACI196647:ACI196662 SM196647:SM196662 IQ196647:IQ196662 C196642:D196657 WVC131111:WVC131126 WLG131111:WLG131126 WBK131111:WBK131126 VRO131111:VRO131126 VHS131111:VHS131126 UXW131111:UXW131126 UOA131111:UOA131126 UEE131111:UEE131126 TUI131111:TUI131126 TKM131111:TKM131126 TAQ131111:TAQ131126 SQU131111:SQU131126 SGY131111:SGY131126 RXC131111:RXC131126 RNG131111:RNG131126 RDK131111:RDK131126 QTO131111:QTO131126 QJS131111:QJS131126 PZW131111:PZW131126 PQA131111:PQA131126 PGE131111:PGE131126 OWI131111:OWI131126 OMM131111:OMM131126 OCQ131111:OCQ131126 NSU131111:NSU131126 NIY131111:NIY131126 MZC131111:MZC131126 MPG131111:MPG131126 MFK131111:MFK131126 LVO131111:LVO131126 LLS131111:LLS131126 LBW131111:LBW131126 KSA131111:KSA131126 KIE131111:KIE131126 JYI131111:JYI131126 JOM131111:JOM131126 JEQ131111:JEQ131126 IUU131111:IUU131126 IKY131111:IKY131126 IBC131111:IBC131126 HRG131111:HRG131126 HHK131111:HHK131126 GXO131111:GXO131126 GNS131111:GNS131126 GDW131111:GDW131126 FUA131111:FUA131126 FKE131111:FKE131126 FAI131111:FAI131126 EQM131111:EQM131126 EGQ131111:EGQ131126 DWU131111:DWU131126 DMY131111:DMY131126 DDC131111:DDC131126 CTG131111:CTG131126 CJK131111:CJK131126 BZO131111:BZO131126 BPS131111:BPS131126 BFW131111:BFW131126 AWA131111:AWA131126 AME131111:AME131126 ACI131111:ACI131126 SM131111:SM131126 IQ131111:IQ131126 C131106:D131121 WVC65575:WVC65590 WLG65575:WLG65590 WBK65575:WBK65590 VRO65575:VRO65590 VHS65575:VHS65590 UXW65575:UXW65590 UOA65575:UOA65590 UEE65575:UEE65590 TUI65575:TUI65590 TKM65575:TKM65590 TAQ65575:TAQ65590 SQU65575:SQU65590 SGY65575:SGY65590 RXC65575:RXC65590 RNG65575:RNG65590 RDK65575:RDK65590 QTO65575:QTO65590 QJS65575:QJS65590 PZW65575:PZW65590 PQA65575:PQA65590 PGE65575:PGE65590 OWI65575:OWI65590 OMM65575:OMM65590 OCQ65575:OCQ65590 NSU65575:NSU65590 NIY65575:NIY65590 MZC65575:MZC65590 MPG65575:MPG65590 MFK65575:MFK65590 LVO65575:LVO65590 LLS65575:LLS65590 LBW65575:LBW65590 KSA65575:KSA65590 KIE65575:KIE65590 JYI65575:JYI65590 JOM65575:JOM65590 JEQ65575:JEQ65590 IUU65575:IUU65590 IKY65575:IKY65590 IBC65575:IBC65590 HRG65575:HRG65590 HHK65575:HHK65590 GXO65575:GXO65590 GNS65575:GNS65590 GDW65575:GDW65590 FUA65575:FUA65590 FKE65575:FKE65590 FAI65575:FAI65590 EQM65575:EQM65590 EGQ65575:EGQ65590 DWU65575:DWU65590 DMY65575:DMY65590 DDC65575:DDC65590 CTG65575:CTG65590 CJK65575:CJK65590 BZO65575:BZO65590 BPS65575:BPS65590 BFW65575:BFW65590 AWA65575:AWA65590 AME65575:AME65590 ACI65575:ACI65590 SM65575:SM65590 IQ65575:IQ65590 C65570:D65585 WVC983079:WVC983094 SM10:SM54 ACI10:ACI54 AME10:AME54 AWA10:AWA54 BFW10:BFW54 BPS10:BPS54 BZO10:BZO54 CJK10:CJK54 CTG10:CTG54 DDC10:DDC54 DMY10:DMY54 DWU10:DWU54 EGQ10:EGQ54 EQM10:EQM54 FAI10:FAI54 FKE10:FKE54 FUA10:FUA54 GDW10:GDW54 GNS10:GNS54 GXO10:GXO54 HHK10:HHK54 HRG10:HRG54 IBC10:IBC54 IKY10:IKY54 IUU10:IUU54 JEQ10:JEQ54 JOM10:JOM54 JYI10:JYI54 KIE10:KIE54 KSA10:KSA54 LBW10:LBW54 LLS10:LLS54 LVO10:LVO54 MFK10:MFK54 MPG10:MPG54 MZC10:MZC54 NIY10:NIY54 NSU10:NSU54 OCQ10:OCQ54 OMM10:OMM54 OWI10:OWI54 PGE10:PGE54 PQA10:PQA54 PZW10:PZW54 QJS10:QJS54 QTO10:QTO54 RDK10:RDK54 RNG10:RNG54 RXC10:RXC54 SGY10:SGY54 SQU10:SQU54 TAQ10:TAQ54 TKM10:TKM54 TUI10:TUI54 UEE10:UEE54 UOA10:UOA54 UXW10:UXW54 VHS10:VHS54 VRO10:VRO54 WBK10:WBK54 WLG10:WLG54 WVC10:WVC54" xr:uid="{5A2AA3F2-EFDD-4F5B-BAB8-B77FA1162D42}">
      <formula1>$A$3:$A$51</formula1>
    </dataValidation>
    <dataValidation type="list" allowBlank="1" showInputMessage="1" showErrorMessage="1" sqref="C10 C46 C38 C14 C26 C18 C22 C34 C30 C42" xr:uid="{0997843B-30C7-41BD-B259-9A66331119E7}">
      <formula1>$O$11:$O$53</formula1>
    </dataValidation>
    <dataValidation type="textLength" operator="equal" allowBlank="1" showInputMessage="1" showErrorMessage="1" error="桁数が違います。" sqref="D10:D49" xr:uid="{C1D0D0BC-BCDA-4B79-9BB4-FFBE1ADBEEF8}">
      <formula1>10</formula1>
    </dataValidation>
  </dataValidations>
  <pageMargins left="0.70866141732283472" right="0.70866141732283472" top="0.74803149606299213" bottom="0.35433070866141736" header="0.31496062992125984" footer="0.31496062992125984"/>
  <pageSetup paperSize="9" scale="46" orientation="landscape" r:id="rId1"/>
  <headerFooter>
    <oddHeader>&amp;L&amp;"-,太字"&amp;14入力用</oddHeader>
  </headerFooter>
  <ignoredErrors>
    <ignoredError sqref="J10" evalError="1"/>
    <ignoredError sqref="H10 H15:H16 H17 H12:H13"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282A-5EEB-424F-B374-0907AA8AB6E1}">
  <sheetPr>
    <tabColor rgb="FFFF0000"/>
    <pageSetUpPr fitToPage="1"/>
  </sheetPr>
  <dimension ref="B1:BD19"/>
  <sheetViews>
    <sheetView showZeros="0" workbookViewId="0">
      <pane xSplit="4" topLeftCell="E1" activePane="topRight" state="frozen"/>
      <selection pane="topRight" activeCell="E8" sqref="E8"/>
    </sheetView>
  </sheetViews>
  <sheetFormatPr defaultRowHeight="18.75"/>
  <cols>
    <col min="3" max="3" width="22" customWidth="1"/>
    <col min="4" max="4" width="25.375" customWidth="1"/>
  </cols>
  <sheetData>
    <row r="1" spans="2:56">
      <c r="B1" t="s">
        <v>92</v>
      </c>
      <c r="E1" s="9" t="s">
        <v>18</v>
      </c>
      <c r="F1" s="150">
        <f>実績報告書!E9</f>
        <v>0</v>
      </c>
      <c r="G1" s="151"/>
      <c r="H1" s="151"/>
      <c r="I1" s="152"/>
    </row>
    <row r="2" spans="2:56" ht="24.75" thickBot="1">
      <c r="B2" s="88" t="s">
        <v>119</v>
      </c>
      <c r="E2" s="9"/>
      <c r="F2" s="153"/>
      <c r="G2" s="154"/>
      <c r="H2" s="154"/>
      <c r="I2" s="155"/>
    </row>
    <row r="3" spans="2:56">
      <c r="B3" s="192" t="s">
        <v>138</v>
      </c>
      <c r="C3" s="192"/>
      <c r="D3" s="192"/>
    </row>
    <row r="4" spans="2:56">
      <c r="B4" s="193"/>
      <c r="C4" s="193"/>
      <c r="D4" s="193"/>
    </row>
    <row r="5" spans="2:56" ht="18.75" customHeight="1" thickBot="1">
      <c r="B5" s="170" t="s">
        <v>12</v>
      </c>
      <c r="C5" s="171"/>
      <c r="D5" s="160" t="s">
        <v>13</v>
      </c>
      <c r="E5" s="178" t="s">
        <v>59</v>
      </c>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80"/>
    </row>
    <row r="6" spans="2:56">
      <c r="B6" s="172"/>
      <c r="C6" s="173"/>
      <c r="D6" s="176"/>
      <c r="E6" s="181" t="s">
        <v>42</v>
      </c>
      <c r="F6" s="182"/>
      <c r="G6" s="182"/>
      <c r="H6" s="182"/>
      <c r="I6" s="182"/>
      <c r="J6" s="182"/>
      <c r="K6" s="182"/>
      <c r="L6" s="182"/>
      <c r="M6" s="182"/>
      <c r="N6" s="182"/>
      <c r="O6" s="182"/>
      <c r="P6" s="182"/>
      <c r="Q6" s="182"/>
      <c r="R6" s="183" t="s">
        <v>46</v>
      </c>
      <c r="S6" s="184"/>
      <c r="T6" s="184"/>
      <c r="U6" s="184"/>
      <c r="V6" s="184"/>
      <c r="W6" s="184"/>
      <c r="X6" s="184"/>
      <c r="Y6" s="184"/>
      <c r="Z6" s="184"/>
      <c r="AA6" s="184"/>
      <c r="AB6" s="184"/>
      <c r="AC6" s="184"/>
      <c r="AD6" s="185"/>
      <c r="AE6" s="186" t="s">
        <v>44</v>
      </c>
      <c r="AF6" s="187"/>
      <c r="AG6" s="187"/>
      <c r="AH6" s="187"/>
      <c r="AI6" s="187"/>
      <c r="AJ6" s="187"/>
      <c r="AK6" s="187"/>
      <c r="AL6" s="187"/>
      <c r="AM6" s="187"/>
      <c r="AN6" s="187"/>
      <c r="AO6" s="187"/>
      <c r="AP6" s="187"/>
      <c r="AQ6" s="188"/>
      <c r="AR6" s="189" t="s">
        <v>45</v>
      </c>
      <c r="AS6" s="190"/>
      <c r="AT6" s="190"/>
      <c r="AU6" s="190"/>
      <c r="AV6" s="190"/>
      <c r="AW6" s="190"/>
      <c r="AX6" s="190"/>
      <c r="AY6" s="190"/>
      <c r="AZ6" s="190"/>
      <c r="BA6" s="190"/>
      <c r="BB6" s="190"/>
      <c r="BC6" s="190"/>
      <c r="BD6" s="191"/>
    </row>
    <row r="7" spans="2:56" ht="19.5" thickBot="1">
      <c r="B7" s="174"/>
      <c r="C7" s="175"/>
      <c r="D7" s="177"/>
      <c r="E7" s="80" t="s">
        <v>69</v>
      </c>
      <c r="F7" s="36" t="s">
        <v>70</v>
      </c>
      <c r="G7" s="36" t="s">
        <v>71</v>
      </c>
      <c r="H7" s="36" t="s">
        <v>72</v>
      </c>
      <c r="I7" s="36" t="s">
        <v>73</v>
      </c>
      <c r="J7" s="36" t="s">
        <v>74</v>
      </c>
      <c r="K7" s="36" t="s">
        <v>75</v>
      </c>
      <c r="L7" s="36" t="s">
        <v>76</v>
      </c>
      <c r="M7" s="36" t="s">
        <v>77</v>
      </c>
      <c r="N7" s="36" t="s">
        <v>121</v>
      </c>
      <c r="O7" s="36" t="s">
        <v>67</v>
      </c>
      <c r="P7" s="36" t="s">
        <v>68</v>
      </c>
      <c r="Q7" s="85" t="s">
        <v>89</v>
      </c>
      <c r="R7" s="80" t="s">
        <v>69</v>
      </c>
      <c r="S7" s="36" t="s">
        <v>70</v>
      </c>
      <c r="T7" s="36" t="s">
        <v>71</v>
      </c>
      <c r="U7" s="36" t="s">
        <v>72</v>
      </c>
      <c r="V7" s="36" t="s">
        <v>73</v>
      </c>
      <c r="W7" s="36" t="s">
        <v>74</v>
      </c>
      <c r="X7" s="36" t="s">
        <v>75</v>
      </c>
      <c r="Y7" s="36" t="s">
        <v>76</v>
      </c>
      <c r="Z7" s="36" t="s">
        <v>77</v>
      </c>
      <c r="AA7" s="36" t="s">
        <v>121</v>
      </c>
      <c r="AB7" s="36" t="s">
        <v>67</v>
      </c>
      <c r="AC7" s="36" t="s">
        <v>68</v>
      </c>
      <c r="AD7" s="81" t="s">
        <v>89</v>
      </c>
      <c r="AE7" s="80" t="s">
        <v>69</v>
      </c>
      <c r="AF7" s="36" t="s">
        <v>70</v>
      </c>
      <c r="AG7" s="36" t="s">
        <v>71</v>
      </c>
      <c r="AH7" s="36" t="s">
        <v>72</v>
      </c>
      <c r="AI7" s="36" t="s">
        <v>73</v>
      </c>
      <c r="AJ7" s="36" t="s">
        <v>74</v>
      </c>
      <c r="AK7" s="36" t="s">
        <v>75</v>
      </c>
      <c r="AL7" s="36" t="s">
        <v>76</v>
      </c>
      <c r="AM7" s="36" t="s">
        <v>77</v>
      </c>
      <c r="AN7" s="36" t="s">
        <v>121</v>
      </c>
      <c r="AO7" s="36" t="s">
        <v>67</v>
      </c>
      <c r="AP7" s="36" t="s">
        <v>68</v>
      </c>
      <c r="AQ7" s="81" t="s">
        <v>89</v>
      </c>
      <c r="AR7" s="87" t="s">
        <v>69</v>
      </c>
      <c r="AS7" s="60" t="s">
        <v>70</v>
      </c>
      <c r="AT7" s="60" t="s">
        <v>71</v>
      </c>
      <c r="AU7" s="60" t="s">
        <v>72</v>
      </c>
      <c r="AV7" s="60" t="s">
        <v>73</v>
      </c>
      <c r="AW7" s="60" t="s">
        <v>74</v>
      </c>
      <c r="AX7" s="60" t="s">
        <v>75</v>
      </c>
      <c r="AY7" s="60" t="s">
        <v>76</v>
      </c>
      <c r="AZ7" s="60" t="s">
        <v>77</v>
      </c>
      <c r="BA7" s="60" t="s">
        <v>121</v>
      </c>
      <c r="BB7" s="60" t="s">
        <v>67</v>
      </c>
      <c r="BC7" s="60" t="s">
        <v>68</v>
      </c>
      <c r="BD7" s="81" t="s">
        <v>89</v>
      </c>
    </row>
    <row r="8" spans="2:56" ht="30" customHeight="1" thickTop="1">
      <c r="B8" s="72">
        <v>1</v>
      </c>
      <c r="C8" s="74">
        <f>'別紙（積算シート）'!C10</f>
        <v>0</v>
      </c>
      <c r="D8" s="78">
        <f>'別紙（積算シート）'!E10</f>
        <v>0</v>
      </c>
      <c r="E8" s="101" t="str">
        <f>IFERROR(VLOOKUP('別紙（積算シート）'!$C$10,'別紙（積算シート）'!$O$10:$S$53,2,0),"")</f>
        <v/>
      </c>
      <c r="F8" s="102" t="str">
        <f>IFERROR(VLOOKUP('別紙（積算シート）'!$C$10,'別紙（積算シート）'!$O$10:$S$53,2,0),"")</f>
        <v/>
      </c>
      <c r="G8" s="102" t="str">
        <f>IFERROR(VLOOKUP('別紙（積算シート）'!$C$10,'別紙（積算シート）'!$O$10:$S$53,2,0),"")</f>
        <v/>
      </c>
      <c r="H8" s="102" t="str">
        <f>IFERROR(VLOOKUP('別紙（積算シート）'!$C$10,'別紙（積算シート）'!$O$10:$S$53,2,0),"")</f>
        <v/>
      </c>
      <c r="I8" s="102" t="str">
        <f>IFERROR(VLOOKUP('別紙（積算シート）'!$C$10,'別紙（積算シート）'!$O$10:$S$53,2,0),"")</f>
        <v/>
      </c>
      <c r="J8" s="102" t="str">
        <f>IFERROR(VLOOKUP('別紙（積算シート）'!$C$10,'別紙（積算シート）'!$O$10:$S$53,2,0),"")</f>
        <v/>
      </c>
      <c r="K8" s="102" t="str">
        <f>IFERROR(VLOOKUP('別紙（積算シート）'!$C$10,'別紙（積算シート）'!$O$10:$S$53,2,0),"")</f>
        <v/>
      </c>
      <c r="L8" s="102" t="str">
        <f>IFERROR(VLOOKUP('別紙（積算シート）'!$C$10,'別紙（積算シート）'!$O$10:$S$53,2,0),"")</f>
        <v/>
      </c>
      <c r="M8" s="102" t="str">
        <f>IFERROR(VLOOKUP('別紙（積算シート）'!$C$10,'別紙（積算シート）'!$O$10:$S$53,2,0),"")</f>
        <v/>
      </c>
      <c r="N8" s="102" t="str">
        <f>IFERROR(VLOOKUP('別紙（積算シート）'!$C$10,'別紙（積算シート）'!$O$10:$S$53,2,0),"")</f>
        <v/>
      </c>
      <c r="O8" s="102" t="str">
        <f>IFERROR(VLOOKUP('別紙（積算シート）'!$C$10,'別紙（積算シート）'!$O$10:$S$53,2,0),"")</f>
        <v/>
      </c>
      <c r="P8" s="103" t="str">
        <f>IFERROR(VLOOKUP('別紙（積算シート）'!$C$10,'別紙（積算シート）'!$O$10:$S$53,2,0),"")</f>
        <v/>
      </c>
      <c r="Q8" s="78">
        <f>SUM(E8:P8)</f>
        <v>0</v>
      </c>
      <c r="R8" s="101" t="str">
        <f>IFERROR(VLOOKUP('別紙（積算シート）'!$C$10,'別紙（積算シート）'!$O$10:$S$53,3,0),"")</f>
        <v/>
      </c>
      <c r="S8" s="108" t="str">
        <f>IFERROR(VLOOKUP('別紙（積算シート）'!$C$10,'別紙（積算シート）'!$O$10:$S$53,3,0),"")</f>
        <v/>
      </c>
      <c r="T8" s="108" t="str">
        <f>IFERROR(VLOOKUP('別紙（積算シート）'!$C$10,'別紙（積算シート）'!$O$10:$S$53,3,0),"")</f>
        <v/>
      </c>
      <c r="U8" s="108" t="str">
        <f>IFERROR(VLOOKUP('別紙（積算シート）'!$C$10,'別紙（積算シート）'!$O$10:$S$53,3,0),"")</f>
        <v/>
      </c>
      <c r="V8" s="108" t="str">
        <f>IFERROR(VLOOKUP('別紙（積算シート）'!$C$10,'別紙（積算シート）'!$O$10:$S$53,3,0),"")</f>
        <v/>
      </c>
      <c r="W8" s="108" t="str">
        <f>IFERROR(VLOOKUP('別紙（積算シート）'!$C$10,'別紙（積算シート）'!$O$10:$S$53,3,0),"")</f>
        <v/>
      </c>
      <c r="X8" s="108" t="str">
        <f>IFERROR(VLOOKUP('別紙（積算シート）'!$C$10,'別紙（積算シート）'!$O$10:$S$53,3,0),"")</f>
        <v/>
      </c>
      <c r="Y8" s="108" t="str">
        <f>IFERROR(VLOOKUP('別紙（積算シート）'!$C$10,'別紙（積算シート）'!$O$10:$S$53,3,0),"")</f>
        <v/>
      </c>
      <c r="Z8" s="108" t="str">
        <f>IFERROR(VLOOKUP('別紙（積算シート）'!$C$10,'別紙（積算シート）'!$O$10:$S$53,3,0),"")</f>
        <v/>
      </c>
      <c r="AA8" s="108" t="str">
        <f>IFERROR(VLOOKUP('別紙（積算シート）'!$C$10,'別紙（積算シート）'!$O$10:$S$53,3,0),"")</f>
        <v/>
      </c>
      <c r="AB8" s="108" t="str">
        <f>IFERROR(VLOOKUP('別紙（積算シート）'!$C$10,'別紙（積算シート）'!$O$10:$S$53,3,0),"")</f>
        <v/>
      </c>
      <c r="AC8" s="109" t="str">
        <f>IFERROR(VLOOKUP('別紙（積算シート）'!$C$10,'別紙（積算シート）'!$O$10:$S$53,3,0),"")</f>
        <v/>
      </c>
      <c r="AD8" s="82">
        <f>SUM(R8:AC8)</f>
        <v>0</v>
      </c>
      <c r="AE8" s="101" t="str">
        <f>IFERROR(VLOOKUP('別紙（積算シート）'!$C$10,'別紙（積算シート）'!$O$10:$S$53,4,0),"")</f>
        <v/>
      </c>
      <c r="AF8" s="108" t="str">
        <f>IFERROR(VLOOKUP('別紙（積算シート）'!$C$10,'別紙（積算シート）'!$O$10:$S$53,4,0),"")</f>
        <v/>
      </c>
      <c r="AG8" s="108" t="str">
        <f>IFERROR(VLOOKUP('別紙（積算シート）'!$C$10,'別紙（積算シート）'!$O$10:$S$53,4,0),"")</f>
        <v/>
      </c>
      <c r="AH8" s="108" t="str">
        <f>IFERROR(VLOOKUP('別紙（積算シート）'!$C$10,'別紙（積算シート）'!$O$10:$S$53,4,0),"")</f>
        <v/>
      </c>
      <c r="AI8" s="108" t="str">
        <f>IFERROR(VLOOKUP('別紙（積算シート）'!$C$10,'別紙（積算シート）'!$O$10:$S$53,4,0),"")</f>
        <v/>
      </c>
      <c r="AJ8" s="108" t="str">
        <f>IFERROR(VLOOKUP('別紙（積算シート）'!$C$10,'別紙（積算シート）'!$O$10:$S$53,4,0),"")</f>
        <v/>
      </c>
      <c r="AK8" s="108" t="str">
        <f>IFERROR(VLOOKUP('別紙（積算シート）'!$C$10,'別紙（積算シート）'!$O$10:$S$53,4,0),"")</f>
        <v/>
      </c>
      <c r="AL8" s="108" t="str">
        <f>IFERROR(VLOOKUP('別紙（積算シート）'!$C$10,'別紙（積算シート）'!$O$10:$S$53,4,0),"")</f>
        <v/>
      </c>
      <c r="AM8" s="108" t="str">
        <f>IFERROR(VLOOKUP('別紙（積算シート）'!$C$10,'別紙（積算シート）'!$O$10:$S$53,4,0),"")</f>
        <v/>
      </c>
      <c r="AN8" s="108" t="str">
        <f>IFERROR(VLOOKUP('別紙（積算シート）'!$C$10,'別紙（積算シート）'!$O$10:$S$53,4,0),"")</f>
        <v/>
      </c>
      <c r="AO8" s="108" t="str">
        <f>IFERROR(VLOOKUP('別紙（積算シート）'!$C$10,'別紙（積算シート）'!$O$10:$S$53,4,0),"")</f>
        <v/>
      </c>
      <c r="AP8" s="108" t="str">
        <f>IFERROR(VLOOKUP('別紙（積算シート）'!$C$10,'別紙（積算シート）'!$O$10:$S$53,4,0),"")</f>
        <v/>
      </c>
      <c r="AQ8" s="82">
        <f>SUM(AE8:AP8)</f>
        <v>0</v>
      </c>
      <c r="AR8" s="101" t="str">
        <f>IFERROR(VLOOKUP('別紙（積算シート）'!$C$10,'別紙（積算シート）'!$O$10:$S$53,5,0),"")</f>
        <v/>
      </c>
      <c r="AS8" s="108" t="str">
        <f>IFERROR(VLOOKUP('別紙（積算シート）'!$C$10,'別紙（積算シート）'!$O$10:$S$53,5,0),"")</f>
        <v/>
      </c>
      <c r="AT8" s="108" t="str">
        <f>IFERROR(VLOOKUP('別紙（積算シート）'!$C$10,'別紙（積算シート）'!$O$10:$S$53,5,0),"")</f>
        <v/>
      </c>
      <c r="AU8" s="108" t="str">
        <f>IFERROR(VLOOKUP('別紙（積算シート）'!$C$10,'別紙（積算シート）'!$O$10:$S$53,5,0),"")</f>
        <v/>
      </c>
      <c r="AV8" s="108" t="str">
        <f>IFERROR(VLOOKUP('別紙（積算シート）'!$C$10,'別紙（積算シート）'!$O$10:$S$53,5,0),"")</f>
        <v/>
      </c>
      <c r="AW8" s="108" t="str">
        <f>IFERROR(VLOOKUP('別紙（積算シート）'!$C$10,'別紙（積算シート）'!$O$10:$S$53,5,0),"")</f>
        <v/>
      </c>
      <c r="AX8" s="108" t="str">
        <f>IFERROR(VLOOKUP('別紙（積算シート）'!$C$10,'別紙（積算シート）'!$O$10:$S$53,5,0),"")</f>
        <v/>
      </c>
      <c r="AY8" s="108" t="str">
        <f>IFERROR(VLOOKUP('別紙（積算シート）'!$C$10,'別紙（積算シート）'!$O$10:$S$53,5,0),"")</f>
        <v/>
      </c>
      <c r="AZ8" s="108" t="str">
        <f>IFERROR(VLOOKUP('別紙（積算シート）'!$C$10,'別紙（積算シート）'!$O$10:$S$53,5,0),"")</f>
        <v/>
      </c>
      <c r="BA8" s="108" t="str">
        <f>IFERROR(VLOOKUP('別紙（積算シート）'!$C$10,'別紙（積算シート）'!$O$10:$S$53,5,0),"")</f>
        <v/>
      </c>
      <c r="BB8" s="108" t="str">
        <f>IFERROR(VLOOKUP('別紙（積算シート）'!$C$10,'別紙（積算シート）'!$O$10:$S$53,5,0),"")</f>
        <v/>
      </c>
      <c r="BC8" s="108" t="str">
        <f>IFERROR(VLOOKUP('別紙（積算シート）'!$C$10,'別紙（積算シート）'!$O$10:$S$53,5,0),"")</f>
        <v/>
      </c>
      <c r="BD8" s="82">
        <f>SUM(AR8:BC8)</f>
        <v>0</v>
      </c>
    </row>
    <row r="9" spans="2:56" ht="30" customHeight="1">
      <c r="B9" s="73">
        <v>2</v>
      </c>
      <c r="C9" s="75">
        <f>'別紙（積算シート）'!C14</f>
        <v>0</v>
      </c>
      <c r="D9" s="79">
        <f>'別紙（積算シート）'!E14</f>
        <v>0</v>
      </c>
      <c r="E9" s="104" t="str">
        <f>IFERROR(VLOOKUP('別紙（積算シート）'!$C$14,'別紙（積算シート）'!$O$10:$S$53,2,0),"")</f>
        <v/>
      </c>
      <c r="F9" s="105" t="str">
        <f>IFERROR(VLOOKUP('別紙（積算シート）'!$C$14,'別紙（積算シート）'!$O$10:$S$53,2,0),"")</f>
        <v/>
      </c>
      <c r="G9" s="105" t="str">
        <f>IFERROR(VLOOKUP('別紙（積算シート）'!$C$14,'別紙（積算シート）'!$O$10:$S$53,2,0),"")</f>
        <v/>
      </c>
      <c r="H9" s="105" t="str">
        <f>IFERROR(VLOOKUP('別紙（積算シート）'!$C$14,'別紙（積算シート）'!$O$10:$S$53,2,0),"")</f>
        <v/>
      </c>
      <c r="I9" s="105" t="str">
        <f>IFERROR(VLOOKUP('別紙（積算シート）'!$C$14,'別紙（積算シート）'!$O$10:$S$53,2,0),"")</f>
        <v/>
      </c>
      <c r="J9" s="105" t="str">
        <f>IFERROR(VLOOKUP('別紙（積算シート）'!$C$14,'別紙（積算シート）'!$O$10:$S$53,2,0),"")</f>
        <v/>
      </c>
      <c r="K9" s="105" t="str">
        <f>IFERROR(VLOOKUP('別紙（積算シート）'!$C$14,'別紙（積算シート）'!$O$10:$S$53,2,0),"")</f>
        <v/>
      </c>
      <c r="L9" s="105" t="str">
        <f>IFERROR(VLOOKUP('別紙（積算シート）'!$C$14,'別紙（積算シート）'!$O$10:$S$53,2,0),"")</f>
        <v/>
      </c>
      <c r="M9" s="105" t="str">
        <f>IFERROR(VLOOKUP('別紙（積算シート）'!$C$14,'別紙（積算シート）'!$O$10:$S$53,2,0),"")</f>
        <v/>
      </c>
      <c r="N9" s="105" t="str">
        <f>IFERROR(VLOOKUP('別紙（積算シート）'!$C$14,'別紙（積算シート）'!$O$10:$S$53,2,0),"")</f>
        <v/>
      </c>
      <c r="O9" s="105" t="str">
        <f>IFERROR(VLOOKUP('別紙（積算シート）'!$C$14,'別紙（積算シート）'!$O$10:$S$53,2,0),"")</f>
        <v/>
      </c>
      <c r="P9" s="105" t="str">
        <f>IFERROR(VLOOKUP('別紙（積算シート）'!$C$14,'別紙（積算シート）'!$O$10:$S$53,2,0),"")</f>
        <v/>
      </c>
      <c r="Q9" s="79">
        <f>SUM(E9:P9)</f>
        <v>0</v>
      </c>
      <c r="R9" s="104" t="str">
        <f>IFERROR(VLOOKUP('別紙（積算シート）'!$C$14,'別紙（積算シート）'!$O$10:$S$53,3,0),"")</f>
        <v/>
      </c>
      <c r="S9" s="105" t="str">
        <f>IFERROR(VLOOKUP('別紙（積算シート）'!$C$14,'別紙（積算シート）'!$O$10:$S$53,3,0),"")</f>
        <v/>
      </c>
      <c r="T9" s="105" t="str">
        <f>IFERROR(VLOOKUP('別紙（積算シート）'!$C$14,'別紙（積算シート）'!$O$10:$S$53,3,0),"")</f>
        <v/>
      </c>
      <c r="U9" s="105" t="str">
        <f>IFERROR(VLOOKUP('別紙（積算シート）'!$C$14,'別紙（積算シート）'!$O$10:$S$53,3,0),"")</f>
        <v/>
      </c>
      <c r="V9" s="105" t="str">
        <f>IFERROR(VLOOKUP('別紙（積算シート）'!$C$14,'別紙（積算シート）'!$O$10:$S$53,3,0),"")</f>
        <v/>
      </c>
      <c r="W9" s="105" t="str">
        <f>IFERROR(VLOOKUP('別紙（積算シート）'!$C$14,'別紙（積算シート）'!$O$10:$S$53,3,0),"")</f>
        <v/>
      </c>
      <c r="X9" s="105" t="str">
        <f>IFERROR(VLOOKUP('別紙（積算シート）'!$C$14,'別紙（積算シート）'!$O$10:$S$53,3,0),"")</f>
        <v/>
      </c>
      <c r="Y9" s="105" t="str">
        <f>IFERROR(VLOOKUP('別紙（積算シート）'!$C$14,'別紙（積算シート）'!$O$10:$S$53,3,0),"")</f>
        <v/>
      </c>
      <c r="Z9" s="105" t="str">
        <f>IFERROR(VLOOKUP('別紙（積算シート）'!$C$14,'別紙（積算シート）'!$O$10:$S$53,3,0),"")</f>
        <v/>
      </c>
      <c r="AA9" s="105" t="str">
        <f>IFERROR(VLOOKUP('別紙（積算シート）'!$C$14,'別紙（積算シート）'!$O$10:$S$53,3,0),"")</f>
        <v/>
      </c>
      <c r="AB9" s="105" t="str">
        <f>IFERROR(VLOOKUP('別紙（積算シート）'!$C$14,'別紙（積算シート）'!$O$10:$S$53,3,0),"")</f>
        <v/>
      </c>
      <c r="AC9" s="105" t="str">
        <f>IFERROR(VLOOKUP('別紙（積算シート）'!$C$14,'別紙（積算シート）'!$O$10:$S$53,3,0),"")</f>
        <v/>
      </c>
      <c r="AD9" s="83">
        <f>SUM(R9:AC9)</f>
        <v>0</v>
      </c>
      <c r="AE9" s="104" t="str">
        <f>IFERROR(VLOOKUP('別紙（積算シート）'!$C$14,'別紙（積算シート）'!$O$10:$S$53,4,0),"")</f>
        <v/>
      </c>
      <c r="AF9" s="105" t="str">
        <f>IFERROR(VLOOKUP('別紙（積算シート）'!$C$14,'別紙（積算シート）'!$O$10:$S$53,4,0),"")</f>
        <v/>
      </c>
      <c r="AG9" s="105" t="str">
        <f>IFERROR(VLOOKUP('別紙（積算シート）'!$C$14,'別紙（積算シート）'!$O$10:$S$53,4,0),"")</f>
        <v/>
      </c>
      <c r="AH9" s="105" t="str">
        <f>IFERROR(VLOOKUP('別紙（積算シート）'!$C$14,'別紙（積算シート）'!$O$10:$S$53,4,0),"")</f>
        <v/>
      </c>
      <c r="AI9" s="105" t="str">
        <f>IFERROR(VLOOKUP('別紙（積算シート）'!$C$14,'別紙（積算シート）'!$O$10:$S$53,4,0),"")</f>
        <v/>
      </c>
      <c r="AJ9" s="105" t="str">
        <f>IFERROR(VLOOKUP('別紙（積算シート）'!$C$14,'別紙（積算シート）'!$O$10:$S$53,4,0),"")</f>
        <v/>
      </c>
      <c r="AK9" s="105" t="str">
        <f>IFERROR(VLOOKUP('別紙（積算シート）'!$C$14,'別紙（積算シート）'!$O$10:$S$53,4,0),"")</f>
        <v/>
      </c>
      <c r="AL9" s="105" t="str">
        <f>IFERROR(VLOOKUP('別紙（積算シート）'!$C$14,'別紙（積算シート）'!$O$10:$S$53,4,0),"")</f>
        <v/>
      </c>
      <c r="AM9" s="105" t="str">
        <f>IFERROR(VLOOKUP('別紙（積算シート）'!$C$14,'別紙（積算シート）'!$O$10:$S$53,4,0),"")</f>
        <v/>
      </c>
      <c r="AN9" s="105" t="str">
        <f>IFERROR(VLOOKUP('別紙（積算シート）'!$C$14,'別紙（積算シート）'!$O$10:$S$53,4,0),"")</f>
        <v/>
      </c>
      <c r="AO9" s="105" t="str">
        <f>IFERROR(VLOOKUP('別紙（積算シート）'!$C$14,'別紙（積算シート）'!$O$10:$S$53,4,0),"")</f>
        <v/>
      </c>
      <c r="AP9" s="105" t="str">
        <f>IFERROR(VLOOKUP('別紙（積算シート）'!$C$14,'別紙（積算シート）'!$O$10:$S$53,4,0),"")</f>
        <v/>
      </c>
      <c r="AQ9" s="83">
        <f>SUM(AE9:AP9)</f>
        <v>0</v>
      </c>
      <c r="AR9" s="104" t="str">
        <f>IFERROR(VLOOKUP('別紙（積算シート）'!$C$14,'別紙（積算シート）'!$O$10:$S$53,5,0),"")</f>
        <v/>
      </c>
      <c r="AS9" s="105" t="str">
        <f>IFERROR(VLOOKUP('別紙（積算シート）'!$C$14,'別紙（積算シート）'!$O$10:$S$53,5,0),"")</f>
        <v/>
      </c>
      <c r="AT9" s="105" t="str">
        <f>IFERROR(VLOOKUP('別紙（積算シート）'!$C$14,'別紙（積算シート）'!$O$10:$S$53,5,0),"")</f>
        <v/>
      </c>
      <c r="AU9" s="105" t="str">
        <f>IFERROR(VLOOKUP('別紙（積算シート）'!$C$14,'別紙（積算シート）'!$O$10:$S$53,5,0),"")</f>
        <v/>
      </c>
      <c r="AV9" s="105" t="str">
        <f>IFERROR(VLOOKUP('別紙（積算シート）'!$C$14,'別紙（積算シート）'!$O$10:$S$53,5,0),"")</f>
        <v/>
      </c>
      <c r="AW9" s="105" t="str">
        <f>IFERROR(VLOOKUP('別紙（積算シート）'!$C$14,'別紙（積算シート）'!$O$10:$S$53,5,0),"")</f>
        <v/>
      </c>
      <c r="AX9" s="105" t="str">
        <f>IFERROR(VLOOKUP('別紙（積算シート）'!$C$14,'別紙（積算シート）'!$O$10:$S$53,5,0),"")</f>
        <v/>
      </c>
      <c r="AY9" s="105" t="str">
        <f>IFERROR(VLOOKUP('別紙（積算シート）'!$C$14,'別紙（積算シート）'!$O$10:$S$53,5,0),"")</f>
        <v/>
      </c>
      <c r="AZ9" s="105" t="str">
        <f>IFERROR(VLOOKUP('別紙（積算シート）'!$C$14,'別紙（積算シート）'!$O$10:$S$53,5,0),"")</f>
        <v/>
      </c>
      <c r="BA9" s="105" t="str">
        <f>IFERROR(VLOOKUP('別紙（積算シート）'!$C$14,'別紙（積算シート）'!$O$10:$S$53,5,0),"")</f>
        <v/>
      </c>
      <c r="BB9" s="105" t="str">
        <f>IFERROR(VLOOKUP('別紙（積算シート）'!$C$14,'別紙（積算シート）'!$O$10:$S$53,5,0),"")</f>
        <v/>
      </c>
      <c r="BC9" s="105" t="str">
        <f>IFERROR(VLOOKUP('別紙（積算シート）'!$C$14,'別紙（積算シート）'!$O$10:$S$53,5,0),"")</f>
        <v/>
      </c>
      <c r="BD9" s="83">
        <f>SUM(AR9:BC9)</f>
        <v>0</v>
      </c>
    </row>
    <row r="10" spans="2:56" ht="30" customHeight="1">
      <c r="B10" s="73">
        <v>3</v>
      </c>
      <c r="C10" s="75">
        <f>'別紙（積算シート）'!C18</f>
        <v>0</v>
      </c>
      <c r="D10" s="79">
        <f>'別紙（積算シート）'!E18</f>
        <v>0</v>
      </c>
      <c r="E10" s="104" t="str">
        <f>IFERROR(VLOOKUP('別紙（積算シート）'!$C$18,'別紙（積算シート）'!$O$10:$S$53,2,0),"")</f>
        <v/>
      </c>
      <c r="F10" s="105" t="str">
        <f>IFERROR(VLOOKUP('別紙（積算シート）'!$C$18,'別紙（積算シート）'!$O$10:$S$53,2,0),"")</f>
        <v/>
      </c>
      <c r="G10" s="105" t="str">
        <f>IFERROR(VLOOKUP('別紙（積算シート）'!$C$18,'別紙（積算シート）'!$O$10:$S$53,2,0),"")</f>
        <v/>
      </c>
      <c r="H10" s="105" t="str">
        <f>IFERROR(VLOOKUP('別紙（積算シート）'!$C$18,'別紙（積算シート）'!$O$10:$S$53,2,0),"")</f>
        <v/>
      </c>
      <c r="I10" s="105" t="str">
        <f>IFERROR(VLOOKUP('別紙（積算シート）'!$C$18,'別紙（積算シート）'!$O$10:$S$53,2,0),"")</f>
        <v/>
      </c>
      <c r="J10" s="105" t="str">
        <f>IFERROR(VLOOKUP('別紙（積算シート）'!$C$18,'別紙（積算シート）'!$O$10:$S$53,2,0),"")</f>
        <v/>
      </c>
      <c r="K10" s="105" t="str">
        <f>IFERROR(VLOOKUP('別紙（積算シート）'!$C$18,'別紙（積算シート）'!$O$10:$S$53,2,0),"")</f>
        <v/>
      </c>
      <c r="L10" s="105" t="str">
        <f>IFERROR(VLOOKUP('別紙（積算シート）'!$C$18,'別紙（積算シート）'!$O$10:$S$53,2,0),"")</f>
        <v/>
      </c>
      <c r="M10" s="105" t="str">
        <f>IFERROR(VLOOKUP('別紙（積算シート）'!$C$18,'別紙（積算シート）'!$O$10:$S$53,2,0),"")</f>
        <v/>
      </c>
      <c r="N10" s="105" t="str">
        <f>IFERROR(VLOOKUP('別紙（積算シート）'!$C$18,'別紙（積算シート）'!$O$10:$S$53,2,0),"")</f>
        <v/>
      </c>
      <c r="O10" s="105" t="str">
        <f>IFERROR(VLOOKUP('別紙（積算シート）'!$C$18,'別紙（積算シート）'!$O$10:$S$53,2,0),"")</f>
        <v/>
      </c>
      <c r="P10" s="105" t="str">
        <f>IFERROR(VLOOKUP('別紙（積算シート）'!$C$18,'別紙（積算シート）'!$O$10:$S$53,2,0),"")</f>
        <v/>
      </c>
      <c r="Q10" s="79">
        <f t="shared" ref="Q10:Q17" si="0">SUM(E10:P10)</f>
        <v>0</v>
      </c>
      <c r="R10" s="104" t="str">
        <f>IFERROR(VLOOKUP('別紙（積算シート）'!$C$18,'別紙（積算シート）'!$O$10:$S$53,3,0),"")</f>
        <v/>
      </c>
      <c r="S10" s="105" t="str">
        <f>IFERROR(VLOOKUP('別紙（積算シート）'!$C$18,'別紙（積算シート）'!$O$10:$S$53,3,0),"")</f>
        <v/>
      </c>
      <c r="T10" s="105" t="str">
        <f>IFERROR(VLOOKUP('別紙（積算シート）'!$C$18,'別紙（積算シート）'!$O$10:$S$53,3,0),"")</f>
        <v/>
      </c>
      <c r="U10" s="105" t="str">
        <f>IFERROR(VLOOKUP('別紙（積算シート）'!$C$18,'別紙（積算シート）'!$O$10:$S$53,3,0),"")</f>
        <v/>
      </c>
      <c r="V10" s="105" t="str">
        <f>IFERROR(VLOOKUP('別紙（積算シート）'!$C$18,'別紙（積算シート）'!$O$10:$S$53,3,0),"")</f>
        <v/>
      </c>
      <c r="W10" s="105" t="str">
        <f>IFERROR(VLOOKUP('別紙（積算シート）'!$C$18,'別紙（積算シート）'!$O$10:$S$53,3,0),"")</f>
        <v/>
      </c>
      <c r="X10" s="105" t="str">
        <f>IFERROR(VLOOKUP('別紙（積算シート）'!$C$18,'別紙（積算シート）'!$O$10:$S$53,3,0),"")</f>
        <v/>
      </c>
      <c r="Y10" s="105" t="str">
        <f>IFERROR(VLOOKUP('別紙（積算シート）'!$C$18,'別紙（積算シート）'!$O$10:$S$53,3,0),"")</f>
        <v/>
      </c>
      <c r="Z10" s="105" t="str">
        <f>IFERROR(VLOOKUP('別紙（積算シート）'!$C$18,'別紙（積算シート）'!$O$10:$S$53,3,0),"")</f>
        <v/>
      </c>
      <c r="AA10" s="105" t="str">
        <f>IFERROR(VLOOKUP('別紙（積算シート）'!$C$18,'別紙（積算シート）'!$O$10:$S$53,3,0),"")</f>
        <v/>
      </c>
      <c r="AB10" s="105" t="str">
        <f>IFERROR(VLOOKUP('別紙（積算シート）'!$C$18,'別紙（積算シート）'!$O$10:$S$53,3,0),"")</f>
        <v/>
      </c>
      <c r="AC10" s="105" t="str">
        <f>IFERROR(VLOOKUP('別紙（積算シート）'!$C$18,'別紙（積算シート）'!$O$10:$S$53,3,0),"")</f>
        <v/>
      </c>
      <c r="AD10" s="83">
        <f t="shared" ref="AD10:AD17" si="1">SUM(R10:AC10)</f>
        <v>0</v>
      </c>
      <c r="AE10" s="104" t="str">
        <f>IFERROR(VLOOKUP('別紙（積算シート）'!$C$18,'別紙（積算シート）'!$O$10:$S$53,4,0),"")</f>
        <v/>
      </c>
      <c r="AF10" s="105" t="str">
        <f>IFERROR(VLOOKUP('別紙（積算シート）'!$C$18,'別紙（積算シート）'!$O$10:$S$53,4,0),"")</f>
        <v/>
      </c>
      <c r="AG10" s="105" t="str">
        <f>IFERROR(VLOOKUP('別紙（積算シート）'!$C$18,'別紙（積算シート）'!$O$10:$S$53,4,0),"")</f>
        <v/>
      </c>
      <c r="AH10" s="105" t="str">
        <f>IFERROR(VLOOKUP('別紙（積算シート）'!$C$18,'別紙（積算シート）'!$O$10:$S$53,4,0),"")</f>
        <v/>
      </c>
      <c r="AI10" s="105" t="str">
        <f>IFERROR(VLOOKUP('別紙（積算シート）'!$C$18,'別紙（積算シート）'!$O$10:$S$53,4,0),"")</f>
        <v/>
      </c>
      <c r="AJ10" s="105" t="str">
        <f>IFERROR(VLOOKUP('別紙（積算シート）'!$C$18,'別紙（積算シート）'!$O$10:$S$53,4,0),"")</f>
        <v/>
      </c>
      <c r="AK10" s="105" t="str">
        <f>IFERROR(VLOOKUP('別紙（積算シート）'!$C$18,'別紙（積算シート）'!$O$10:$S$53,4,0),"")</f>
        <v/>
      </c>
      <c r="AL10" s="105" t="str">
        <f>IFERROR(VLOOKUP('別紙（積算シート）'!$C$18,'別紙（積算シート）'!$O$10:$S$53,4,0),"")</f>
        <v/>
      </c>
      <c r="AM10" s="105" t="str">
        <f>IFERROR(VLOOKUP('別紙（積算シート）'!$C$18,'別紙（積算シート）'!$O$10:$S$53,4,0),"")</f>
        <v/>
      </c>
      <c r="AN10" s="105" t="str">
        <f>IFERROR(VLOOKUP('別紙（積算シート）'!$C$18,'別紙（積算シート）'!$O$10:$S$53,4,0),"")</f>
        <v/>
      </c>
      <c r="AO10" s="105" t="str">
        <f>IFERROR(VLOOKUP('別紙（積算シート）'!$C$18,'別紙（積算シート）'!$O$10:$S$53,4,0),"")</f>
        <v/>
      </c>
      <c r="AP10" s="105" t="str">
        <f>IFERROR(VLOOKUP('別紙（積算シート）'!$C$18,'別紙（積算シート）'!$O$10:$S$53,4,0),"")</f>
        <v/>
      </c>
      <c r="AQ10" s="83">
        <f t="shared" ref="AQ10:AQ17" si="2">SUM(AE10:AP10)</f>
        <v>0</v>
      </c>
      <c r="AR10" s="104" t="str">
        <f>IFERROR(VLOOKUP('別紙（積算シート）'!$C$18,'別紙（積算シート）'!$O$10:$S$53,5,0),"")</f>
        <v/>
      </c>
      <c r="AS10" s="105" t="str">
        <f>IFERROR(VLOOKUP('別紙（積算シート）'!$C$18,'別紙（積算シート）'!$O$10:$S$53,5,0),"")</f>
        <v/>
      </c>
      <c r="AT10" s="105" t="str">
        <f>IFERROR(VLOOKUP('別紙（積算シート）'!$C$18,'別紙（積算シート）'!$O$10:$S$53,5,0),"")</f>
        <v/>
      </c>
      <c r="AU10" s="105" t="str">
        <f>IFERROR(VLOOKUP('別紙（積算シート）'!$C$18,'別紙（積算シート）'!$O$10:$S$53,5,0),"")</f>
        <v/>
      </c>
      <c r="AV10" s="105" t="str">
        <f>IFERROR(VLOOKUP('別紙（積算シート）'!$C$18,'別紙（積算シート）'!$O$10:$S$53,5,0),"")</f>
        <v/>
      </c>
      <c r="AW10" s="105" t="str">
        <f>IFERROR(VLOOKUP('別紙（積算シート）'!$C$18,'別紙（積算シート）'!$O$10:$S$53,5,0),"")</f>
        <v/>
      </c>
      <c r="AX10" s="105" t="str">
        <f>IFERROR(VLOOKUP('別紙（積算シート）'!$C$18,'別紙（積算シート）'!$O$10:$S$53,5,0),"")</f>
        <v/>
      </c>
      <c r="AY10" s="105" t="str">
        <f>IFERROR(VLOOKUP('別紙（積算シート）'!$C$18,'別紙（積算シート）'!$O$10:$S$53,5,0),"")</f>
        <v/>
      </c>
      <c r="AZ10" s="105" t="str">
        <f>IFERROR(VLOOKUP('別紙（積算シート）'!$C$18,'別紙（積算シート）'!$O$10:$S$53,5,0),"")</f>
        <v/>
      </c>
      <c r="BA10" s="105" t="str">
        <f>IFERROR(VLOOKUP('別紙（積算シート）'!$C$18,'別紙（積算シート）'!$O$10:$S$53,5,0),"")</f>
        <v/>
      </c>
      <c r="BB10" s="105" t="str">
        <f>IFERROR(VLOOKUP('別紙（積算シート）'!$C$18,'別紙（積算シート）'!$O$10:$S$53,5,0),"")</f>
        <v/>
      </c>
      <c r="BC10" s="105" t="str">
        <f>IFERROR(VLOOKUP('別紙（積算シート）'!$C$18,'別紙（積算シート）'!$O$10:$S$53,5,0),"")</f>
        <v/>
      </c>
      <c r="BD10" s="83">
        <f t="shared" ref="BD10:BD17" si="3">SUM(AR10:BC10)</f>
        <v>0</v>
      </c>
    </row>
    <row r="11" spans="2:56" ht="30" customHeight="1">
      <c r="B11" s="73">
        <v>4</v>
      </c>
      <c r="C11" s="75">
        <f>'別紙（積算シート）'!C22</f>
        <v>0</v>
      </c>
      <c r="D11" s="79">
        <f>'別紙（積算シート）'!E22</f>
        <v>0</v>
      </c>
      <c r="E11" s="104" t="str">
        <f>IFERROR(VLOOKUP('別紙（積算シート）'!$C$22,'別紙（積算シート）'!$O$10:$S$53,2,0),"")</f>
        <v/>
      </c>
      <c r="F11" s="105" t="str">
        <f>IFERROR(VLOOKUP('別紙（積算シート）'!$C$22,'別紙（積算シート）'!$O$10:$S$53,2,0),"")</f>
        <v/>
      </c>
      <c r="G11" s="105" t="str">
        <f>IFERROR(VLOOKUP('別紙（積算シート）'!$C$22,'別紙（積算シート）'!$O$10:$S$53,2,0),"")</f>
        <v/>
      </c>
      <c r="H11" s="105" t="str">
        <f>IFERROR(VLOOKUP('別紙（積算シート）'!$C$22,'別紙（積算シート）'!$O$10:$S$53,2,0),"")</f>
        <v/>
      </c>
      <c r="I11" s="105" t="str">
        <f>IFERROR(VLOOKUP('別紙（積算シート）'!$C$22,'別紙（積算シート）'!$O$10:$S$53,2,0),"")</f>
        <v/>
      </c>
      <c r="J11" s="105" t="str">
        <f>IFERROR(VLOOKUP('別紙（積算シート）'!$C$22,'別紙（積算シート）'!$O$10:$S$53,2,0),"")</f>
        <v/>
      </c>
      <c r="K11" s="105" t="str">
        <f>IFERROR(VLOOKUP('別紙（積算シート）'!$C$22,'別紙（積算シート）'!$O$10:$S$53,2,0),"")</f>
        <v/>
      </c>
      <c r="L11" s="105" t="str">
        <f>IFERROR(VLOOKUP('別紙（積算シート）'!$C$22,'別紙（積算シート）'!$O$10:$S$53,2,0),"")</f>
        <v/>
      </c>
      <c r="M11" s="105" t="str">
        <f>IFERROR(VLOOKUP('別紙（積算シート）'!$C$22,'別紙（積算シート）'!$O$10:$S$53,2,0),"")</f>
        <v/>
      </c>
      <c r="N11" s="105" t="str">
        <f>IFERROR(VLOOKUP('別紙（積算シート）'!$C$22,'別紙（積算シート）'!$O$10:$S$53,2,0),"")</f>
        <v/>
      </c>
      <c r="O11" s="105" t="str">
        <f>IFERROR(VLOOKUP('別紙（積算シート）'!$C$22,'別紙（積算シート）'!$O$10:$S$53,2,0),"")</f>
        <v/>
      </c>
      <c r="P11" s="105" t="str">
        <f>IFERROR(VLOOKUP('別紙（積算シート）'!$C$22,'別紙（積算シート）'!$O$10:$S$53,2,0),"")</f>
        <v/>
      </c>
      <c r="Q11" s="79">
        <f t="shared" si="0"/>
        <v>0</v>
      </c>
      <c r="R11" s="104" t="str">
        <f>IFERROR(VLOOKUP('別紙（積算シート）'!$C$22,'別紙（積算シート）'!$O$10:$S$53,3,0),"")</f>
        <v/>
      </c>
      <c r="S11" s="105" t="str">
        <f>IFERROR(VLOOKUP('別紙（積算シート）'!$C$22,'別紙（積算シート）'!$O$10:$S$53,3,0),"")</f>
        <v/>
      </c>
      <c r="T11" s="105" t="str">
        <f>IFERROR(VLOOKUP('別紙（積算シート）'!$C$22,'別紙（積算シート）'!$O$10:$S$53,3,0),"")</f>
        <v/>
      </c>
      <c r="U11" s="105" t="str">
        <f>IFERROR(VLOOKUP('別紙（積算シート）'!$C$22,'別紙（積算シート）'!$O$10:$S$53,3,0),"")</f>
        <v/>
      </c>
      <c r="V11" s="105" t="str">
        <f>IFERROR(VLOOKUP('別紙（積算シート）'!$C$22,'別紙（積算シート）'!$O$10:$S$53,3,0),"")</f>
        <v/>
      </c>
      <c r="W11" s="105" t="str">
        <f>IFERROR(VLOOKUP('別紙（積算シート）'!$C$22,'別紙（積算シート）'!$O$10:$S$53,3,0),"")</f>
        <v/>
      </c>
      <c r="X11" s="105" t="str">
        <f>IFERROR(VLOOKUP('別紙（積算シート）'!$C$22,'別紙（積算シート）'!$O$10:$S$53,3,0),"")</f>
        <v/>
      </c>
      <c r="Y11" s="105" t="str">
        <f>IFERROR(VLOOKUP('別紙（積算シート）'!$C$22,'別紙（積算シート）'!$O$10:$S$53,3,0),"")</f>
        <v/>
      </c>
      <c r="Z11" s="105" t="str">
        <f>IFERROR(VLOOKUP('別紙（積算シート）'!$C$22,'別紙（積算シート）'!$O$10:$S$53,3,0),"")</f>
        <v/>
      </c>
      <c r="AA11" s="105" t="str">
        <f>IFERROR(VLOOKUP('別紙（積算シート）'!$C$22,'別紙（積算シート）'!$O$10:$S$53,3,0),"")</f>
        <v/>
      </c>
      <c r="AB11" s="105" t="str">
        <f>IFERROR(VLOOKUP('別紙（積算シート）'!$C$22,'別紙（積算シート）'!$O$10:$S$53,3,0),"")</f>
        <v/>
      </c>
      <c r="AC11" s="105" t="str">
        <f>IFERROR(VLOOKUP('別紙（積算シート）'!$C$22,'別紙（積算シート）'!$O$10:$S$53,3,0),"")</f>
        <v/>
      </c>
      <c r="AD11" s="83">
        <f t="shared" si="1"/>
        <v>0</v>
      </c>
      <c r="AE11" s="104" t="str">
        <f>IFERROR(VLOOKUP('別紙（積算シート）'!$C$22,'別紙（積算シート）'!$O$10:$S$53,4,0),"")</f>
        <v/>
      </c>
      <c r="AF11" s="105" t="str">
        <f>IFERROR(VLOOKUP('別紙（積算シート）'!$C$22,'別紙（積算シート）'!$O$10:$S$53,4,0),"")</f>
        <v/>
      </c>
      <c r="AG11" s="105" t="str">
        <f>IFERROR(VLOOKUP('別紙（積算シート）'!$C$22,'別紙（積算シート）'!$O$10:$S$53,4,0),"")</f>
        <v/>
      </c>
      <c r="AH11" s="105" t="str">
        <f>IFERROR(VLOOKUP('別紙（積算シート）'!$C$22,'別紙（積算シート）'!$O$10:$S$53,4,0),"")</f>
        <v/>
      </c>
      <c r="AI11" s="105" t="str">
        <f>IFERROR(VLOOKUP('別紙（積算シート）'!$C$22,'別紙（積算シート）'!$O$10:$S$53,4,0),"")</f>
        <v/>
      </c>
      <c r="AJ11" s="105" t="str">
        <f>IFERROR(VLOOKUP('別紙（積算シート）'!$C$22,'別紙（積算シート）'!$O$10:$S$53,4,0),"")</f>
        <v/>
      </c>
      <c r="AK11" s="105" t="str">
        <f>IFERROR(VLOOKUP('別紙（積算シート）'!$C$22,'別紙（積算シート）'!$O$10:$S$53,4,0),"")</f>
        <v/>
      </c>
      <c r="AL11" s="105" t="str">
        <f>IFERROR(VLOOKUP('別紙（積算シート）'!$C$22,'別紙（積算シート）'!$O$10:$S$53,4,0),"")</f>
        <v/>
      </c>
      <c r="AM11" s="105" t="str">
        <f>IFERROR(VLOOKUP('別紙（積算シート）'!$C$22,'別紙（積算シート）'!$O$10:$S$53,4,0),"")</f>
        <v/>
      </c>
      <c r="AN11" s="105" t="str">
        <f>IFERROR(VLOOKUP('別紙（積算シート）'!$C$22,'別紙（積算シート）'!$O$10:$S$53,4,0),"")</f>
        <v/>
      </c>
      <c r="AO11" s="105" t="str">
        <f>IFERROR(VLOOKUP('別紙（積算シート）'!$C$22,'別紙（積算シート）'!$O$10:$S$53,4,0),"")</f>
        <v/>
      </c>
      <c r="AP11" s="105" t="str">
        <f>IFERROR(VLOOKUP('別紙（積算シート）'!$C$22,'別紙（積算シート）'!$O$10:$S$53,4,0),"")</f>
        <v/>
      </c>
      <c r="AQ11" s="83">
        <f t="shared" si="2"/>
        <v>0</v>
      </c>
      <c r="AR11" s="104" t="str">
        <f>IFERROR(VLOOKUP('別紙（積算シート）'!$C$22,'別紙（積算シート）'!$O$10:$S$53,5,0),"")</f>
        <v/>
      </c>
      <c r="AS11" s="105" t="str">
        <f>IFERROR(VLOOKUP('別紙（積算シート）'!$C$22,'別紙（積算シート）'!$O$10:$S$53,5,0),"")</f>
        <v/>
      </c>
      <c r="AT11" s="105" t="str">
        <f>IFERROR(VLOOKUP('別紙（積算シート）'!$C$22,'別紙（積算シート）'!$O$10:$S$53,5,0),"")</f>
        <v/>
      </c>
      <c r="AU11" s="105" t="str">
        <f>IFERROR(VLOOKUP('別紙（積算シート）'!$C$22,'別紙（積算シート）'!$O$10:$S$53,5,0),"")</f>
        <v/>
      </c>
      <c r="AV11" s="105" t="str">
        <f>IFERROR(VLOOKUP('別紙（積算シート）'!$C$22,'別紙（積算シート）'!$O$10:$S$53,5,0),"")</f>
        <v/>
      </c>
      <c r="AW11" s="105" t="str">
        <f>IFERROR(VLOOKUP('別紙（積算シート）'!$C$22,'別紙（積算シート）'!$O$10:$S$53,5,0),"")</f>
        <v/>
      </c>
      <c r="AX11" s="105" t="str">
        <f>IFERROR(VLOOKUP('別紙（積算シート）'!$C$22,'別紙（積算シート）'!$O$10:$S$53,5,0),"")</f>
        <v/>
      </c>
      <c r="AY11" s="105" t="str">
        <f>IFERROR(VLOOKUP('別紙（積算シート）'!$C$22,'別紙（積算シート）'!$O$10:$S$53,5,0),"")</f>
        <v/>
      </c>
      <c r="AZ11" s="105" t="str">
        <f>IFERROR(VLOOKUP('別紙（積算シート）'!$C$22,'別紙（積算シート）'!$O$10:$S$53,5,0),"")</f>
        <v/>
      </c>
      <c r="BA11" s="105" t="str">
        <f>IFERROR(VLOOKUP('別紙（積算シート）'!$C$22,'別紙（積算シート）'!$O$10:$S$53,5,0),"")</f>
        <v/>
      </c>
      <c r="BB11" s="105" t="str">
        <f>IFERROR(VLOOKUP('別紙（積算シート）'!$C$22,'別紙（積算シート）'!$O$10:$S$53,5,0),"")</f>
        <v/>
      </c>
      <c r="BC11" s="105" t="str">
        <f>IFERROR(VLOOKUP('別紙（積算シート）'!$C$22,'別紙（積算シート）'!$O$10:$S$53,5,0),"")</f>
        <v/>
      </c>
      <c r="BD11" s="83">
        <f t="shared" si="3"/>
        <v>0</v>
      </c>
    </row>
    <row r="12" spans="2:56" ht="30" customHeight="1">
      <c r="B12" s="73">
        <v>5</v>
      </c>
      <c r="C12" s="75">
        <f>'別紙（積算シート）'!C26</f>
        <v>0</v>
      </c>
      <c r="D12" s="79">
        <f>'別紙（積算シート）'!E26</f>
        <v>0</v>
      </c>
      <c r="E12" s="104" t="str">
        <f>IFERROR(VLOOKUP('別紙（積算シート）'!$C$26,'別紙（積算シート）'!$O$10:$S$53,2,0),"")</f>
        <v/>
      </c>
      <c r="F12" s="105" t="str">
        <f>IFERROR(VLOOKUP('別紙（積算シート）'!$C$26,'別紙（積算シート）'!$O$10:$S$53,2,0),"")</f>
        <v/>
      </c>
      <c r="G12" s="105" t="str">
        <f>IFERROR(VLOOKUP('別紙（積算シート）'!$C$26,'別紙（積算シート）'!$O$10:$S$53,2,0),"")</f>
        <v/>
      </c>
      <c r="H12" s="105" t="str">
        <f>IFERROR(VLOOKUP('別紙（積算シート）'!$C$26,'別紙（積算シート）'!$O$10:$S$53,2,0),"")</f>
        <v/>
      </c>
      <c r="I12" s="105" t="str">
        <f>IFERROR(VLOOKUP('別紙（積算シート）'!$C$26,'別紙（積算シート）'!$O$10:$S$53,2,0),"")</f>
        <v/>
      </c>
      <c r="J12" s="105" t="str">
        <f>IFERROR(VLOOKUP('別紙（積算シート）'!$C$26,'別紙（積算シート）'!$O$10:$S$53,2,0),"")</f>
        <v/>
      </c>
      <c r="K12" s="105" t="str">
        <f>IFERROR(VLOOKUP('別紙（積算シート）'!$C$26,'別紙（積算シート）'!$O$10:$S$53,2,0),"")</f>
        <v/>
      </c>
      <c r="L12" s="105" t="str">
        <f>IFERROR(VLOOKUP('別紙（積算シート）'!$C$26,'別紙（積算シート）'!$O$10:$S$53,2,0),"")</f>
        <v/>
      </c>
      <c r="M12" s="105" t="str">
        <f>IFERROR(VLOOKUP('別紙（積算シート）'!$C$26,'別紙（積算シート）'!$O$10:$S$53,2,0),"")</f>
        <v/>
      </c>
      <c r="N12" s="105" t="str">
        <f>IFERROR(VLOOKUP('別紙（積算シート）'!$C$26,'別紙（積算シート）'!$O$10:$S$53,2,0),"")</f>
        <v/>
      </c>
      <c r="O12" s="105" t="str">
        <f>IFERROR(VLOOKUP('別紙（積算シート）'!$C$26,'別紙（積算シート）'!$O$10:$S$53,2,0),"")</f>
        <v/>
      </c>
      <c r="P12" s="105" t="str">
        <f>IFERROR(VLOOKUP('別紙（積算シート）'!$C$26,'別紙（積算シート）'!$O$10:$S$53,2,0),"")</f>
        <v/>
      </c>
      <c r="Q12" s="79">
        <f>SUM(E12:P12)</f>
        <v>0</v>
      </c>
      <c r="R12" s="104" t="str">
        <f>IFERROR(VLOOKUP('別紙（積算シート）'!$C$26,'別紙（積算シート）'!$O$10:$S$53,3,0),"")</f>
        <v/>
      </c>
      <c r="S12" s="105" t="str">
        <f>IFERROR(VLOOKUP('別紙（積算シート）'!$C$26,'別紙（積算シート）'!$O$10:$S$53,3,0),"")</f>
        <v/>
      </c>
      <c r="T12" s="105" t="str">
        <f>IFERROR(VLOOKUP('別紙（積算シート）'!$C$26,'別紙（積算シート）'!$O$10:$S$53,3,0),"")</f>
        <v/>
      </c>
      <c r="U12" s="105" t="str">
        <f>IFERROR(VLOOKUP('別紙（積算シート）'!$C$26,'別紙（積算シート）'!$O$10:$S$53,3,0),"")</f>
        <v/>
      </c>
      <c r="V12" s="105" t="str">
        <f>IFERROR(VLOOKUP('別紙（積算シート）'!$C$26,'別紙（積算シート）'!$O$10:$S$53,3,0),"")</f>
        <v/>
      </c>
      <c r="W12" s="105" t="str">
        <f>IFERROR(VLOOKUP('別紙（積算シート）'!$C$26,'別紙（積算シート）'!$O$10:$S$53,3,0),"")</f>
        <v/>
      </c>
      <c r="X12" s="105" t="str">
        <f>IFERROR(VLOOKUP('別紙（積算シート）'!$C$26,'別紙（積算シート）'!$O$10:$S$53,3,0),"")</f>
        <v/>
      </c>
      <c r="Y12" s="105" t="str">
        <f>IFERROR(VLOOKUP('別紙（積算シート）'!$C$26,'別紙（積算シート）'!$O$10:$S$53,3,0),"")</f>
        <v/>
      </c>
      <c r="Z12" s="105" t="str">
        <f>IFERROR(VLOOKUP('別紙（積算シート）'!$C$26,'別紙（積算シート）'!$O$10:$S$53,3,0),"")</f>
        <v/>
      </c>
      <c r="AA12" s="105" t="str">
        <f>IFERROR(VLOOKUP('別紙（積算シート）'!$C$26,'別紙（積算シート）'!$O$10:$S$53,3,0),"")</f>
        <v/>
      </c>
      <c r="AB12" s="105" t="str">
        <f>IFERROR(VLOOKUP('別紙（積算シート）'!$C$26,'別紙（積算シート）'!$O$10:$S$53,3,0),"")</f>
        <v/>
      </c>
      <c r="AC12" s="105" t="str">
        <f>IFERROR(VLOOKUP('別紙（積算シート）'!$C$26,'別紙（積算シート）'!$O$10:$S$53,3,0),"")</f>
        <v/>
      </c>
      <c r="AD12" s="83">
        <f>SUM(R12:AC12)</f>
        <v>0</v>
      </c>
      <c r="AE12" s="104" t="str">
        <f>IFERROR(VLOOKUP('別紙（積算シート）'!$C$26,'別紙（積算シート）'!$O$10:$S$53,4,0),"")</f>
        <v/>
      </c>
      <c r="AF12" s="105" t="str">
        <f>IFERROR(VLOOKUP('別紙（積算シート）'!$C$26,'別紙（積算シート）'!$O$10:$S$53,4,0),"")</f>
        <v/>
      </c>
      <c r="AG12" s="105" t="str">
        <f>IFERROR(VLOOKUP('別紙（積算シート）'!$C$26,'別紙（積算シート）'!$O$10:$S$53,4,0),"")</f>
        <v/>
      </c>
      <c r="AH12" s="105" t="str">
        <f>IFERROR(VLOOKUP('別紙（積算シート）'!$C$26,'別紙（積算シート）'!$O$10:$S$53,4,0),"")</f>
        <v/>
      </c>
      <c r="AI12" s="105" t="str">
        <f>IFERROR(VLOOKUP('別紙（積算シート）'!$C$26,'別紙（積算シート）'!$O$10:$S$53,4,0),"")</f>
        <v/>
      </c>
      <c r="AJ12" s="105" t="str">
        <f>IFERROR(VLOOKUP('別紙（積算シート）'!$C$26,'別紙（積算シート）'!$O$10:$S$53,4,0),"")</f>
        <v/>
      </c>
      <c r="AK12" s="105" t="str">
        <f>IFERROR(VLOOKUP('別紙（積算シート）'!$C$26,'別紙（積算シート）'!$O$10:$S$53,4,0),"")</f>
        <v/>
      </c>
      <c r="AL12" s="105" t="str">
        <f>IFERROR(VLOOKUP('別紙（積算シート）'!$C$26,'別紙（積算シート）'!$O$10:$S$53,4,0),"")</f>
        <v/>
      </c>
      <c r="AM12" s="105" t="str">
        <f>IFERROR(VLOOKUP('別紙（積算シート）'!$C$26,'別紙（積算シート）'!$O$10:$S$53,4,0),"")</f>
        <v/>
      </c>
      <c r="AN12" s="105" t="str">
        <f>IFERROR(VLOOKUP('別紙（積算シート）'!$C$26,'別紙（積算シート）'!$O$10:$S$53,4,0),"")</f>
        <v/>
      </c>
      <c r="AO12" s="105" t="str">
        <f>IFERROR(VLOOKUP('別紙（積算シート）'!$C$26,'別紙（積算シート）'!$O$10:$S$53,4,0),"")</f>
        <v/>
      </c>
      <c r="AP12" s="105" t="str">
        <f>IFERROR(VLOOKUP('別紙（積算シート）'!$C$26,'別紙（積算シート）'!$O$10:$S$53,4,0),"")</f>
        <v/>
      </c>
      <c r="AQ12" s="83">
        <f>SUM(AE12:AP12)</f>
        <v>0</v>
      </c>
      <c r="AR12" s="104" t="str">
        <f>IFERROR(VLOOKUP('別紙（積算シート）'!$C$26,'別紙（積算シート）'!$O$10:$S$53,5,0),"")</f>
        <v/>
      </c>
      <c r="AS12" s="105" t="str">
        <f>IFERROR(VLOOKUP('別紙（積算シート）'!$C$26,'別紙（積算シート）'!$O$10:$S$53,5,0),"")</f>
        <v/>
      </c>
      <c r="AT12" s="105" t="str">
        <f>IFERROR(VLOOKUP('別紙（積算シート）'!$C$26,'別紙（積算シート）'!$O$10:$S$53,5,0),"")</f>
        <v/>
      </c>
      <c r="AU12" s="105" t="str">
        <f>IFERROR(VLOOKUP('別紙（積算シート）'!$C$26,'別紙（積算シート）'!$O$10:$S$53,5,0),"")</f>
        <v/>
      </c>
      <c r="AV12" s="105" t="str">
        <f>IFERROR(VLOOKUP('別紙（積算シート）'!$C$26,'別紙（積算シート）'!$O$10:$S$53,5,0),"")</f>
        <v/>
      </c>
      <c r="AW12" s="105" t="str">
        <f>IFERROR(VLOOKUP('別紙（積算シート）'!$C$26,'別紙（積算シート）'!$O$10:$S$53,5,0),"")</f>
        <v/>
      </c>
      <c r="AX12" s="105" t="str">
        <f>IFERROR(VLOOKUP('別紙（積算シート）'!$C$26,'別紙（積算シート）'!$O$10:$S$53,5,0),"")</f>
        <v/>
      </c>
      <c r="AY12" s="105" t="str">
        <f>IFERROR(VLOOKUP('別紙（積算シート）'!$C$26,'別紙（積算シート）'!$O$10:$S$53,5,0),"")</f>
        <v/>
      </c>
      <c r="AZ12" s="105" t="str">
        <f>IFERROR(VLOOKUP('別紙（積算シート）'!$C$26,'別紙（積算シート）'!$O$10:$S$53,5,0),"")</f>
        <v/>
      </c>
      <c r="BA12" s="105" t="str">
        <f>IFERROR(VLOOKUP('別紙（積算シート）'!$C$26,'別紙（積算シート）'!$O$10:$S$53,5,0),"")</f>
        <v/>
      </c>
      <c r="BB12" s="105" t="str">
        <f>IFERROR(VLOOKUP('別紙（積算シート）'!$C$26,'別紙（積算シート）'!$O$10:$S$53,5,0),"")</f>
        <v/>
      </c>
      <c r="BC12" s="105" t="str">
        <f>IFERROR(VLOOKUP('別紙（積算シート）'!$C$26,'別紙（積算シート）'!$O$10:$S$53,5,0),"")</f>
        <v/>
      </c>
      <c r="BD12" s="83">
        <f>SUM(AR12:BC12)</f>
        <v>0</v>
      </c>
    </row>
    <row r="13" spans="2:56" ht="30" customHeight="1">
      <c r="B13" s="73">
        <v>6</v>
      </c>
      <c r="C13" s="75">
        <f>'別紙（積算シート）'!C30</f>
        <v>0</v>
      </c>
      <c r="D13" s="79">
        <f>'別紙（積算シート）'!E30</f>
        <v>0</v>
      </c>
      <c r="E13" s="104" t="str">
        <f>IFERROR(VLOOKUP('別紙（積算シート）'!$C$30,'別紙（積算シート）'!$O$10:$S$53,2,0),"")</f>
        <v/>
      </c>
      <c r="F13" s="105" t="str">
        <f>IFERROR(VLOOKUP('別紙（積算シート）'!$C$30,'別紙（積算シート）'!$O$10:$S$53,2,0),"")</f>
        <v/>
      </c>
      <c r="G13" s="105" t="str">
        <f>IFERROR(VLOOKUP('別紙（積算シート）'!$C$30,'別紙（積算シート）'!$O$10:$S$53,2,0),"")</f>
        <v/>
      </c>
      <c r="H13" s="105" t="str">
        <f>IFERROR(VLOOKUP('別紙（積算シート）'!$C$30,'別紙（積算シート）'!$O$10:$S$53,2,0),"")</f>
        <v/>
      </c>
      <c r="I13" s="105" t="str">
        <f>IFERROR(VLOOKUP('別紙（積算シート）'!$C$30,'別紙（積算シート）'!$O$10:$S$53,2,0),"")</f>
        <v/>
      </c>
      <c r="J13" s="105" t="str">
        <f>IFERROR(VLOOKUP('別紙（積算シート）'!$C$30,'別紙（積算シート）'!$O$10:$S$53,2,0),"")</f>
        <v/>
      </c>
      <c r="K13" s="105" t="str">
        <f>IFERROR(VLOOKUP('別紙（積算シート）'!$C$30,'別紙（積算シート）'!$O$10:$S$53,2,0),"")</f>
        <v/>
      </c>
      <c r="L13" s="105" t="str">
        <f>IFERROR(VLOOKUP('別紙（積算シート）'!$C$30,'別紙（積算シート）'!$O$10:$S$53,2,0),"")</f>
        <v/>
      </c>
      <c r="M13" s="105" t="str">
        <f>IFERROR(VLOOKUP('別紙（積算シート）'!$C$30,'別紙（積算シート）'!$O$10:$S$53,2,0),"")</f>
        <v/>
      </c>
      <c r="N13" s="105" t="str">
        <f>IFERROR(VLOOKUP('別紙（積算シート）'!$C$30,'別紙（積算シート）'!$O$10:$S$53,2,0),"")</f>
        <v/>
      </c>
      <c r="O13" s="105" t="str">
        <f>IFERROR(VLOOKUP('別紙（積算シート）'!$C$30,'別紙（積算シート）'!$O$10:$S$53,2,0),"")</f>
        <v/>
      </c>
      <c r="P13" s="105" t="str">
        <f>IFERROR(VLOOKUP('別紙（積算シート）'!$C$30,'別紙（積算シート）'!$O$10:$S$53,2,0),"")</f>
        <v/>
      </c>
      <c r="Q13" s="79">
        <f t="shared" ref="Q13:Q14" si="4">SUM(E13:P13)</f>
        <v>0</v>
      </c>
      <c r="R13" s="104" t="str">
        <f>IFERROR(VLOOKUP('別紙（積算シート）'!$C$30,'別紙（積算シート）'!$O$10:$S$53,3,0),"")</f>
        <v/>
      </c>
      <c r="S13" s="105" t="str">
        <f>IFERROR(VLOOKUP('別紙（積算シート）'!$C$30,'別紙（積算シート）'!$O$10:$S$53,3,0),"")</f>
        <v/>
      </c>
      <c r="T13" s="105" t="str">
        <f>IFERROR(VLOOKUP('別紙（積算シート）'!$C$30,'別紙（積算シート）'!$O$10:$S$53,3,0),"")</f>
        <v/>
      </c>
      <c r="U13" s="105" t="str">
        <f>IFERROR(VLOOKUP('別紙（積算シート）'!$C$30,'別紙（積算シート）'!$O$10:$S$53,3,0),"")</f>
        <v/>
      </c>
      <c r="V13" s="105" t="str">
        <f>IFERROR(VLOOKUP('別紙（積算シート）'!$C$30,'別紙（積算シート）'!$O$10:$S$53,3,0),"")</f>
        <v/>
      </c>
      <c r="W13" s="105" t="str">
        <f>IFERROR(VLOOKUP('別紙（積算シート）'!$C$30,'別紙（積算シート）'!$O$10:$S$53,3,0),"")</f>
        <v/>
      </c>
      <c r="X13" s="105" t="str">
        <f>IFERROR(VLOOKUP('別紙（積算シート）'!$C$30,'別紙（積算シート）'!$O$10:$S$53,3,0),"")</f>
        <v/>
      </c>
      <c r="Y13" s="105" t="str">
        <f>IFERROR(VLOOKUP('別紙（積算シート）'!$C$30,'別紙（積算シート）'!$O$10:$S$53,3,0),"")</f>
        <v/>
      </c>
      <c r="Z13" s="105" t="str">
        <f>IFERROR(VLOOKUP('別紙（積算シート）'!$C$30,'別紙（積算シート）'!$O$10:$S$53,3,0),"")</f>
        <v/>
      </c>
      <c r="AA13" s="105" t="str">
        <f>IFERROR(VLOOKUP('別紙（積算シート）'!$C$30,'別紙（積算シート）'!$O$10:$S$53,3,0),"")</f>
        <v/>
      </c>
      <c r="AB13" s="105" t="str">
        <f>IFERROR(VLOOKUP('別紙（積算シート）'!$C$30,'別紙（積算シート）'!$O$10:$S$53,3,0),"")</f>
        <v/>
      </c>
      <c r="AC13" s="105" t="str">
        <f>IFERROR(VLOOKUP('別紙（積算シート）'!$C$30,'別紙（積算シート）'!$O$10:$S$53,3,0),"")</f>
        <v/>
      </c>
      <c r="AD13" s="83">
        <f t="shared" ref="AD13:AD14" si="5">SUM(R13:AC13)</f>
        <v>0</v>
      </c>
      <c r="AE13" s="104" t="str">
        <f>IFERROR(VLOOKUP('別紙（積算シート）'!$C$30,'別紙（積算シート）'!$O$10:$S$53,4,0),"")</f>
        <v/>
      </c>
      <c r="AF13" s="105" t="str">
        <f>IFERROR(VLOOKUP('別紙（積算シート）'!$C$30,'別紙（積算シート）'!$O$10:$S$53,4,0),"")</f>
        <v/>
      </c>
      <c r="AG13" s="105" t="str">
        <f>IFERROR(VLOOKUP('別紙（積算シート）'!$C$30,'別紙（積算シート）'!$O$10:$S$53,4,0),"")</f>
        <v/>
      </c>
      <c r="AH13" s="105" t="str">
        <f>IFERROR(VLOOKUP('別紙（積算シート）'!$C$30,'別紙（積算シート）'!$O$10:$S$53,4,0),"")</f>
        <v/>
      </c>
      <c r="AI13" s="105" t="str">
        <f>IFERROR(VLOOKUP('別紙（積算シート）'!$C$30,'別紙（積算シート）'!$O$10:$S$53,4,0),"")</f>
        <v/>
      </c>
      <c r="AJ13" s="105" t="str">
        <f>IFERROR(VLOOKUP('別紙（積算シート）'!$C$30,'別紙（積算シート）'!$O$10:$S$53,4,0),"")</f>
        <v/>
      </c>
      <c r="AK13" s="105" t="str">
        <f>IFERROR(VLOOKUP('別紙（積算シート）'!$C$30,'別紙（積算シート）'!$O$10:$S$53,4,0),"")</f>
        <v/>
      </c>
      <c r="AL13" s="105" t="str">
        <f>IFERROR(VLOOKUP('別紙（積算シート）'!$C$30,'別紙（積算シート）'!$O$10:$S$53,4,0),"")</f>
        <v/>
      </c>
      <c r="AM13" s="105" t="str">
        <f>IFERROR(VLOOKUP('別紙（積算シート）'!$C$30,'別紙（積算シート）'!$O$10:$S$53,4,0),"")</f>
        <v/>
      </c>
      <c r="AN13" s="105" t="str">
        <f>IFERROR(VLOOKUP('別紙（積算シート）'!$C$30,'別紙（積算シート）'!$O$10:$S$53,4,0),"")</f>
        <v/>
      </c>
      <c r="AO13" s="105" t="str">
        <f>IFERROR(VLOOKUP('別紙（積算シート）'!$C$30,'別紙（積算シート）'!$O$10:$S$53,4,0),"")</f>
        <v/>
      </c>
      <c r="AP13" s="105" t="str">
        <f>IFERROR(VLOOKUP('別紙（積算シート）'!$C$30,'別紙（積算シート）'!$O$10:$S$53,4,0),"")</f>
        <v/>
      </c>
      <c r="AQ13" s="83">
        <f t="shared" ref="AQ13:AQ14" si="6">SUM(AE13:AP13)</f>
        <v>0</v>
      </c>
      <c r="AR13" s="104" t="str">
        <f>IFERROR(VLOOKUP('別紙（積算シート）'!$C$30,'別紙（積算シート）'!$O$10:$S$53,5,0),"")</f>
        <v/>
      </c>
      <c r="AS13" s="105" t="str">
        <f>IFERROR(VLOOKUP('別紙（積算シート）'!$C$30,'別紙（積算シート）'!$O$10:$S$53,5,0),"")</f>
        <v/>
      </c>
      <c r="AT13" s="105" t="str">
        <f>IFERROR(VLOOKUP('別紙（積算シート）'!$C$30,'別紙（積算シート）'!$O$10:$S$53,5,0),"")</f>
        <v/>
      </c>
      <c r="AU13" s="105" t="str">
        <f>IFERROR(VLOOKUP('別紙（積算シート）'!$C$30,'別紙（積算シート）'!$O$10:$S$53,5,0),"")</f>
        <v/>
      </c>
      <c r="AV13" s="105" t="str">
        <f>IFERROR(VLOOKUP('別紙（積算シート）'!$C$30,'別紙（積算シート）'!$O$10:$S$53,5,0),"")</f>
        <v/>
      </c>
      <c r="AW13" s="105" t="str">
        <f>IFERROR(VLOOKUP('別紙（積算シート）'!$C$30,'別紙（積算シート）'!$O$10:$S$53,5,0),"")</f>
        <v/>
      </c>
      <c r="AX13" s="105" t="str">
        <f>IFERROR(VLOOKUP('別紙（積算シート）'!$C$30,'別紙（積算シート）'!$O$10:$S$53,5,0),"")</f>
        <v/>
      </c>
      <c r="AY13" s="105" t="str">
        <f>IFERROR(VLOOKUP('別紙（積算シート）'!$C$30,'別紙（積算シート）'!$O$10:$S$53,5,0),"")</f>
        <v/>
      </c>
      <c r="AZ13" s="105" t="str">
        <f>IFERROR(VLOOKUP('別紙（積算シート）'!$C$30,'別紙（積算シート）'!$O$10:$S$53,5,0),"")</f>
        <v/>
      </c>
      <c r="BA13" s="105" t="str">
        <f>IFERROR(VLOOKUP('別紙（積算シート）'!$C$30,'別紙（積算シート）'!$O$10:$S$53,5,0),"")</f>
        <v/>
      </c>
      <c r="BB13" s="105" t="str">
        <f>IFERROR(VLOOKUP('別紙（積算シート）'!$C$30,'別紙（積算シート）'!$O$10:$S$53,5,0),"")</f>
        <v/>
      </c>
      <c r="BC13" s="105" t="str">
        <f>IFERROR(VLOOKUP('別紙（積算シート）'!$C$30,'別紙（積算シート）'!$O$10:$S$53,5,0),"")</f>
        <v/>
      </c>
      <c r="BD13" s="83">
        <f t="shared" ref="BD13:BD14" si="7">SUM(AR13:BC13)</f>
        <v>0</v>
      </c>
    </row>
    <row r="14" spans="2:56" ht="30" customHeight="1">
      <c r="B14" s="73">
        <v>7</v>
      </c>
      <c r="C14" s="75">
        <f>'別紙（積算シート）'!C34</f>
        <v>0</v>
      </c>
      <c r="D14" s="79">
        <f>'別紙（積算シート）'!E34</f>
        <v>0</v>
      </c>
      <c r="E14" s="104" t="str">
        <f>IFERROR(VLOOKUP('別紙（積算シート）'!$C$34,'別紙（積算シート）'!$O$10:$S$53,2,0),"")</f>
        <v/>
      </c>
      <c r="F14" s="105" t="str">
        <f>IFERROR(VLOOKUP('別紙（積算シート）'!$C$34,'別紙（積算シート）'!$O$10:$S$53,2,0),"")</f>
        <v/>
      </c>
      <c r="G14" s="105" t="str">
        <f>IFERROR(VLOOKUP('別紙（積算シート）'!$C$34,'別紙（積算シート）'!$O$10:$S$53,2,0),"")</f>
        <v/>
      </c>
      <c r="H14" s="105" t="str">
        <f>IFERROR(VLOOKUP('別紙（積算シート）'!$C$34,'別紙（積算シート）'!$O$10:$S$53,2,0),"")</f>
        <v/>
      </c>
      <c r="I14" s="105" t="str">
        <f>IFERROR(VLOOKUP('別紙（積算シート）'!$C$34,'別紙（積算シート）'!$O$10:$S$53,2,0),"")</f>
        <v/>
      </c>
      <c r="J14" s="105" t="str">
        <f>IFERROR(VLOOKUP('別紙（積算シート）'!$C$34,'別紙（積算シート）'!$O$10:$S$53,2,0),"")</f>
        <v/>
      </c>
      <c r="K14" s="105" t="str">
        <f>IFERROR(VLOOKUP('別紙（積算シート）'!$C$34,'別紙（積算シート）'!$O$10:$S$53,2,0),"")</f>
        <v/>
      </c>
      <c r="L14" s="105" t="str">
        <f>IFERROR(VLOOKUP('別紙（積算シート）'!$C$34,'別紙（積算シート）'!$O$10:$S$53,2,0),"")</f>
        <v/>
      </c>
      <c r="M14" s="105" t="str">
        <f>IFERROR(VLOOKUP('別紙（積算シート）'!$C$34,'別紙（積算シート）'!$O$10:$S$53,2,0),"")</f>
        <v/>
      </c>
      <c r="N14" s="105" t="str">
        <f>IFERROR(VLOOKUP('別紙（積算シート）'!$C$34,'別紙（積算シート）'!$O$10:$S$53,2,0),"")</f>
        <v/>
      </c>
      <c r="O14" s="105" t="str">
        <f>IFERROR(VLOOKUP('別紙（積算シート）'!$C$34,'別紙（積算シート）'!$O$10:$S$53,2,0),"")</f>
        <v/>
      </c>
      <c r="P14" s="105" t="str">
        <f>IFERROR(VLOOKUP('別紙（積算シート）'!$C$34,'別紙（積算シート）'!$O$10:$S$53,2,0),"")</f>
        <v/>
      </c>
      <c r="Q14" s="79">
        <f t="shared" si="4"/>
        <v>0</v>
      </c>
      <c r="R14" s="104" t="str">
        <f>IFERROR(VLOOKUP('別紙（積算シート）'!$C$34,'別紙（積算シート）'!$O$10:$S$53,3,0),"")</f>
        <v/>
      </c>
      <c r="S14" s="105" t="str">
        <f>IFERROR(VLOOKUP('別紙（積算シート）'!$C$34,'別紙（積算シート）'!$O$10:$S$53,3,0),"")</f>
        <v/>
      </c>
      <c r="T14" s="105" t="str">
        <f>IFERROR(VLOOKUP('別紙（積算シート）'!$C$34,'別紙（積算シート）'!$O$10:$S$53,3,0),"")</f>
        <v/>
      </c>
      <c r="U14" s="105" t="str">
        <f>IFERROR(VLOOKUP('別紙（積算シート）'!$C$34,'別紙（積算シート）'!$O$10:$S$53,3,0),"")</f>
        <v/>
      </c>
      <c r="V14" s="105" t="str">
        <f>IFERROR(VLOOKUP('別紙（積算シート）'!$C$34,'別紙（積算シート）'!$O$10:$S$53,3,0),"")</f>
        <v/>
      </c>
      <c r="W14" s="105" t="str">
        <f>IFERROR(VLOOKUP('別紙（積算シート）'!$C$34,'別紙（積算シート）'!$O$10:$S$53,3,0),"")</f>
        <v/>
      </c>
      <c r="X14" s="105" t="str">
        <f>IFERROR(VLOOKUP('別紙（積算シート）'!$C$34,'別紙（積算シート）'!$O$10:$S$53,3,0),"")</f>
        <v/>
      </c>
      <c r="Y14" s="105" t="str">
        <f>IFERROR(VLOOKUP('別紙（積算シート）'!$C$34,'別紙（積算シート）'!$O$10:$S$53,3,0),"")</f>
        <v/>
      </c>
      <c r="Z14" s="105" t="str">
        <f>IFERROR(VLOOKUP('別紙（積算シート）'!$C$34,'別紙（積算シート）'!$O$10:$S$53,3,0),"")</f>
        <v/>
      </c>
      <c r="AA14" s="105" t="str">
        <f>IFERROR(VLOOKUP('別紙（積算シート）'!$C$34,'別紙（積算シート）'!$O$10:$S$53,3,0),"")</f>
        <v/>
      </c>
      <c r="AB14" s="105" t="str">
        <f>IFERROR(VLOOKUP('別紙（積算シート）'!$C$34,'別紙（積算シート）'!$O$10:$S$53,3,0),"")</f>
        <v/>
      </c>
      <c r="AC14" s="105" t="str">
        <f>IFERROR(VLOOKUP('別紙（積算シート）'!$C$34,'別紙（積算シート）'!$O$10:$S$53,3,0),"")</f>
        <v/>
      </c>
      <c r="AD14" s="83">
        <f t="shared" si="5"/>
        <v>0</v>
      </c>
      <c r="AE14" s="104" t="str">
        <f>IFERROR(VLOOKUP('別紙（積算シート）'!$C$34,'別紙（積算シート）'!$O$10:$S$53,4,0),"")</f>
        <v/>
      </c>
      <c r="AF14" s="105" t="str">
        <f>IFERROR(VLOOKUP('別紙（積算シート）'!$C$34,'別紙（積算シート）'!$O$10:$S$53,4,0),"")</f>
        <v/>
      </c>
      <c r="AG14" s="105" t="str">
        <f>IFERROR(VLOOKUP('別紙（積算シート）'!$C$34,'別紙（積算シート）'!$O$10:$S$53,4,0),"")</f>
        <v/>
      </c>
      <c r="AH14" s="105" t="str">
        <f>IFERROR(VLOOKUP('別紙（積算シート）'!$C$34,'別紙（積算シート）'!$O$10:$S$53,4,0),"")</f>
        <v/>
      </c>
      <c r="AI14" s="105" t="str">
        <f>IFERROR(VLOOKUP('別紙（積算シート）'!$C$34,'別紙（積算シート）'!$O$10:$S$53,4,0),"")</f>
        <v/>
      </c>
      <c r="AJ14" s="105" t="str">
        <f>IFERROR(VLOOKUP('別紙（積算シート）'!$C$34,'別紙（積算シート）'!$O$10:$S$53,4,0),"")</f>
        <v/>
      </c>
      <c r="AK14" s="105" t="str">
        <f>IFERROR(VLOOKUP('別紙（積算シート）'!$C$34,'別紙（積算シート）'!$O$10:$S$53,4,0),"")</f>
        <v/>
      </c>
      <c r="AL14" s="105" t="str">
        <f>IFERROR(VLOOKUP('別紙（積算シート）'!$C$34,'別紙（積算シート）'!$O$10:$S$53,4,0),"")</f>
        <v/>
      </c>
      <c r="AM14" s="105" t="str">
        <f>IFERROR(VLOOKUP('別紙（積算シート）'!$C$34,'別紙（積算シート）'!$O$10:$S$53,4,0),"")</f>
        <v/>
      </c>
      <c r="AN14" s="105" t="str">
        <f>IFERROR(VLOOKUP('別紙（積算シート）'!$C$34,'別紙（積算シート）'!$O$10:$S$53,4,0),"")</f>
        <v/>
      </c>
      <c r="AO14" s="105" t="str">
        <f>IFERROR(VLOOKUP('別紙（積算シート）'!$C$34,'別紙（積算シート）'!$O$10:$S$53,4,0),"")</f>
        <v/>
      </c>
      <c r="AP14" s="105" t="str">
        <f>IFERROR(VLOOKUP('別紙（積算シート）'!$C$34,'別紙（積算シート）'!$O$10:$S$53,4,0),"")</f>
        <v/>
      </c>
      <c r="AQ14" s="83">
        <f t="shared" si="6"/>
        <v>0</v>
      </c>
      <c r="AR14" s="104"/>
      <c r="AS14" s="105" t="str">
        <f>IFERROR(VLOOKUP('別紙（積算シート）'!$C$34,'別紙（積算シート）'!$O$10:$S$53,5,0),"")</f>
        <v/>
      </c>
      <c r="AT14" s="105" t="str">
        <f>IFERROR(VLOOKUP('別紙（積算シート）'!$C$34,'別紙（積算シート）'!$O$10:$S$53,5,0),"")</f>
        <v/>
      </c>
      <c r="AU14" s="105" t="str">
        <f>IFERROR(VLOOKUP('別紙（積算シート）'!$C$34,'別紙（積算シート）'!$O$10:$S$53,5,0),"")</f>
        <v/>
      </c>
      <c r="AV14" s="105" t="str">
        <f>IFERROR(VLOOKUP('別紙（積算シート）'!$C$34,'別紙（積算シート）'!$O$10:$S$53,5,0),"")</f>
        <v/>
      </c>
      <c r="AW14" s="105" t="str">
        <f>IFERROR(VLOOKUP('別紙（積算シート）'!$C$34,'別紙（積算シート）'!$O$10:$S$53,5,0),"")</f>
        <v/>
      </c>
      <c r="AX14" s="105" t="str">
        <f>IFERROR(VLOOKUP('別紙（積算シート）'!$C$34,'別紙（積算シート）'!$O$10:$S$53,5,0),"")</f>
        <v/>
      </c>
      <c r="AY14" s="105" t="str">
        <f>IFERROR(VLOOKUP('別紙（積算シート）'!$C$34,'別紙（積算シート）'!$O$10:$S$53,5,0),"")</f>
        <v/>
      </c>
      <c r="AZ14" s="105" t="str">
        <f>IFERROR(VLOOKUP('別紙（積算シート）'!$C$34,'別紙（積算シート）'!$O$10:$S$53,5,0),"")</f>
        <v/>
      </c>
      <c r="BA14" s="105" t="str">
        <f>IFERROR(VLOOKUP('別紙（積算シート）'!$C$34,'別紙（積算シート）'!$O$10:$S$53,5,0),"")</f>
        <v/>
      </c>
      <c r="BB14" s="105" t="str">
        <f>IFERROR(VLOOKUP('別紙（積算シート）'!$C$34,'別紙（積算シート）'!$O$10:$S$53,5,0),"")</f>
        <v/>
      </c>
      <c r="BC14" s="105" t="str">
        <f>IFERROR(VLOOKUP('別紙（積算シート）'!$C$34,'別紙（積算シート）'!$O$10:$S$53,5,0),"")</f>
        <v/>
      </c>
      <c r="BD14" s="83">
        <f t="shared" si="7"/>
        <v>0</v>
      </c>
    </row>
    <row r="15" spans="2:56" ht="30" customHeight="1">
      <c r="B15" s="73">
        <v>8</v>
      </c>
      <c r="C15" s="75">
        <f>'別紙（積算シート）'!C38</f>
        <v>0</v>
      </c>
      <c r="D15" s="79">
        <f>'別紙（積算シート）'!E38</f>
        <v>0</v>
      </c>
      <c r="E15" s="104" t="str">
        <f>IFERROR(VLOOKUP('別紙（積算シート）'!$C$38,'別紙（積算シート）'!$O$10:$S$53,2,0),"")</f>
        <v/>
      </c>
      <c r="F15" s="105" t="str">
        <f>IFERROR(VLOOKUP('別紙（積算シート）'!$C$38,'別紙（積算シート）'!$O$10:$S$53,2,0),"")</f>
        <v/>
      </c>
      <c r="G15" s="105" t="str">
        <f>IFERROR(VLOOKUP('別紙（積算シート）'!$C$38,'別紙（積算シート）'!$O$10:$S$53,2,0),"")</f>
        <v/>
      </c>
      <c r="H15" s="105" t="str">
        <f>IFERROR(VLOOKUP('別紙（積算シート）'!$C$38,'別紙（積算シート）'!$O$10:$S$53,2,0),"")</f>
        <v/>
      </c>
      <c r="I15" s="105" t="str">
        <f>IFERROR(VLOOKUP('別紙（積算シート）'!$C$38,'別紙（積算シート）'!$O$10:$S$53,2,0),"")</f>
        <v/>
      </c>
      <c r="J15" s="105" t="str">
        <f>IFERROR(VLOOKUP('別紙（積算シート）'!$C$38,'別紙（積算シート）'!$O$10:$S$53,2,0),"")</f>
        <v/>
      </c>
      <c r="K15" s="105" t="str">
        <f>IFERROR(VLOOKUP('別紙（積算シート）'!$C$38,'別紙（積算シート）'!$O$10:$S$53,2,0),"")</f>
        <v/>
      </c>
      <c r="L15" s="105" t="str">
        <f>IFERROR(VLOOKUP('別紙（積算シート）'!$C$38,'別紙（積算シート）'!$O$10:$S$53,2,0),"")</f>
        <v/>
      </c>
      <c r="M15" s="105" t="str">
        <f>IFERROR(VLOOKUP('別紙（積算シート）'!$C$38,'別紙（積算シート）'!$O$10:$S$53,2,0),"")</f>
        <v/>
      </c>
      <c r="N15" s="105" t="str">
        <f>IFERROR(VLOOKUP('別紙（積算シート）'!$C$38,'別紙（積算シート）'!$O$10:$S$53,2,0),"")</f>
        <v/>
      </c>
      <c r="O15" s="105" t="str">
        <f>IFERROR(VLOOKUP('別紙（積算シート）'!$C$38,'別紙（積算シート）'!$O$10:$S$53,2,0),"")</f>
        <v/>
      </c>
      <c r="P15" s="105" t="str">
        <f>IFERROR(VLOOKUP('別紙（積算シート）'!$C$38,'別紙（積算シート）'!$O$10:$S$53,2,0),"")</f>
        <v/>
      </c>
      <c r="Q15" s="79">
        <f t="shared" ref="Q15:Q16" si="8">SUM(E15:P15)</f>
        <v>0</v>
      </c>
      <c r="R15" s="104" t="str">
        <f>IFERROR(VLOOKUP('別紙（積算シート）'!$C$38,'別紙（積算シート）'!$O$10:$S$53,3,0),"")</f>
        <v/>
      </c>
      <c r="S15" s="105" t="str">
        <f>IFERROR(VLOOKUP('別紙（積算シート）'!$C$38,'別紙（積算シート）'!$O$10:$S$53,3,0),"")</f>
        <v/>
      </c>
      <c r="T15" s="105" t="str">
        <f>IFERROR(VLOOKUP('別紙（積算シート）'!$C$38,'別紙（積算シート）'!$O$10:$S$53,3,0),"")</f>
        <v/>
      </c>
      <c r="U15" s="105" t="str">
        <f>IFERROR(VLOOKUP('別紙（積算シート）'!$C$38,'別紙（積算シート）'!$O$10:$S$53,3,0),"")</f>
        <v/>
      </c>
      <c r="V15" s="105" t="str">
        <f>IFERROR(VLOOKUP('別紙（積算シート）'!$C$38,'別紙（積算シート）'!$O$10:$S$53,3,0),"")</f>
        <v/>
      </c>
      <c r="W15" s="105" t="str">
        <f>IFERROR(VLOOKUP('別紙（積算シート）'!$C$38,'別紙（積算シート）'!$O$10:$S$53,3,0),"")</f>
        <v/>
      </c>
      <c r="X15" s="105" t="str">
        <f>IFERROR(VLOOKUP('別紙（積算シート）'!$C$38,'別紙（積算シート）'!$O$10:$S$53,3,0),"")</f>
        <v/>
      </c>
      <c r="Y15" s="105" t="str">
        <f>IFERROR(VLOOKUP('別紙（積算シート）'!$C$38,'別紙（積算シート）'!$O$10:$S$53,3,0),"")</f>
        <v/>
      </c>
      <c r="Z15" s="105" t="str">
        <f>IFERROR(VLOOKUP('別紙（積算シート）'!$C$38,'別紙（積算シート）'!$O$10:$S$53,3,0),"")</f>
        <v/>
      </c>
      <c r="AA15" s="105" t="str">
        <f>IFERROR(VLOOKUP('別紙（積算シート）'!$C$38,'別紙（積算シート）'!$O$10:$S$53,3,0),"")</f>
        <v/>
      </c>
      <c r="AB15" s="105" t="str">
        <f>IFERROR(VLOOKUP('別紙（積算シート）'!$C$38,'別紙（積算シート）'!$O$10:$S$53,3,0),"")</f>
        <v/>
      </c>
      <c r="AC15" s="105" t="str">
        <f>IFERROR(VLOOKUP('別紙（積算シート）'!$C$38,'別紙（積算シート）'!$O$10:$S$53,3,0),"")</f>
        <v/>
      </c>
      <c r="AD15" s="83">
        <f t="shared" ref="AD15:AD16" si="9">SUM(R15:AC15)</f>
        <v>0</v>
      </c>
      <c r="AE15" s="104" t="str">
        <f>IFERROR(VLOOKUP('別紙（積算シート）'!$C$38,'別紙（積算シート）'!$O$10:$S$53,4,0),"")</f>
        <v/>
      </c>
      <c r="AF15" s="105" t="str">
        <f>IFERROR(VLOOKUP('別紙（積算シート）'!$C$38,'別紙（積算シート）'!$O$10:$S$53,4,0),"")</f>
        <v/>
      </c>
      <c r="AG15" s="105" t="str">
        <f>IFERROR(VLOOKUP('別紙（積算シート）'!$C$38,'別紙（積算シート）'!$O$10:$S$53,4,0),"")</f>
        <v/>
      </c>
      <c r="AH15" s="105" t="str">
        <f>IFERROR(VLOOKUP('別紙（積算シート）'!$C$38,'別紙（積算シート）'!$O$10:$S$53,4,0),"")</f>
        <v/>
      </c>
      <c r="AI15" s="105" t="str">
        <f>IFERROR(VLOOKUP('別紙（積算シート）'!$C$38,'別紙（積算シート）'!$O$10:$S$53,4,0),"")</f>
        <v/>
      </c>
      <c r="AJ15" s="105" t="str">
        <f>IFERROR(VLOOKUP('別紙（積算シート）'!$C$38,'別紙（積算シート）'!$O$10:$S$53,4,0),"")</f>
        <v/>
      </c>
      <c r="AK15" s="105" t="str">
        <f>IFERROR(VLOOKUP('別紙（積算シート）'!$C$38,'別紙（積算シート）'!$O$10:$S$53,4,0),"")</f>
        <v/>
      </c>
      <c r="AL15" s="105" t="str">
        <f>IFERROR(VLOOKUP('別紙（積算シート）'!$C$38,'別紙（積算シート）'!$O$10:$S$53,4,0),"")</f>
        <v/>
      </c>
      <c r="AM15" s="105" t="str">
        <f>IFERROR(VLOOKUP('別紙（積算シート）'!$C$38,'別紙（積算シート）'!$O$10:$S$53,4,0),"")</f>
        <v/>
      </c>
      <c r="AN15" s="105" t="str">
        <f>IFERROR(VLOOKUP('別紙（積算シート）'!$C$38,'別紙（積算シート）'!$O$10:$S$53,4,0),"")</f>
        <v/>
      </c>
      <c r="AO15" s="105" t="str">
        <f>IFERROR(VLOOKUP('別紙（積算シート）'!$C$38,'別紙（積算シート）'!$O$10:$S$53,4,0),"")</f>
        <v/>
      </c>
      <c r="AP15" s="105" t="str">
        <f>IFERROR(VLOOKUP('別紙（積算シート）'!$C$38,'別紙（積算シート）'!$O$10:$S$53,4,0),"")</f>
        <v/>
      </c>
      <c r="AQ15" s="83">
        <f t="shared" ref="AQ15:AQ16" si="10">SUM(AE15:AP15)</f>
        <v>0</v>
      </c>
      <c r="AR15" s="104" t="str">
        <f>IFERROR(VLOOKUP('別紙（積算シート）'!$C$38,'別紙（積算シート）'!$O$10:$S$53,5,0),"")</f>
        <v/>
      </c>
      <c r="AS15" s="105" t="str">
        <f>IFERROR(VLOOKUP('別紙（積算シート）'!$C$38,'別紙（積算シート）'!$O$10:$S$53,5,0),"")</f>
        <v/>
      </c>
      <c r="AT15" s="105" t="str">
        <f>IFERROR(VLOOKUP('別紙（積算シート）'!$C$38,'別紙（積算シート）'!$O$10:$S$53,5,0),"")</f>
        <v/>
      </c>
      <c r="AU15" s="105" t="str">
        <f>IFERROR(VLOOKUP('別紙（積算シート）'!$C$38,'別紙（積算シート）'!$O$10:$S$53,5,0),"")</f>
        <v/>
      </c>
      <c r="AV15" s="105" t="str">
        <f>IFERROR(VLOOKUP('別紙（積算シート）'!$C$38,'別紙（積算シート）'!$O$10:$S$53,5,0),"")</f>
        <v/>
      </c>
      <c r="AW15" s="105" t="str">
        <f>IFERROR(VLOOKUP('別紙（積算シート）'!$C$38,'別紙（積算シート）'!$O$10:$S$53,5,0),"")</f>
        <v/>
      </c>
      <c r="AX15" s="105" t="str">
        <f>IFERROR(VLOOKUP('別紙（積算シート）'!$C$38,'別紙（積算シート）'!$O$10:$S$53,5,0),"")</f>
        <v/>
      </c>
      <c r="AY15" s="105" t="str">
        <f>IFERROR(VLOOKUP('別紙（積算シート）'!$C$38,'別紙（積算シート）'!$O$10:$S$53,5,0),"")</f>
        <v/>
      </c>
      <c r="AZ15" s="105" t="str">
        <f>IFERROR(VLOOKUP('別紙（積算シート）'!$C$38,'別紙（積算シート）'!$O$10:$S$53,5,0),"")</f>
        <v/>
      </c>
      <c r="BA15" s="105" t="str">
        <f>IFERROR(VLOOKUP('別紙（積算シート）'!$C$38,'別紙（積算シート）'!$O$10:$S$53,5,0),"")</f>
        <v/>
      </c>
      <c r="BB15" s="105" t="str">
        <f>IFERROR(VLOOKUP('別紙（積算シート）'!$C$38,'別紙（積算シート）'!$O$10:$S$53,5,0),"")</f>
        <v/>
      </c>
      <c r="BC15" s="105" t="str">
        <f>IFERROR(VLOOKUP('別紙（積算シート）'!$C$38,'別紙（積算シート）'!$O$10:$S$53,5,0),"")</f>
        <v/>
      </c>
      <c r="BD15" s="83">
        <f t="shared" ref="BD15:BD16" si="11">SUM(AR15:BC15)</f>
        <v>0</v>
      </c>
    </row>
    <row r="16" spans="2:56" ht="30" customHeight="1">
      <c r="B16" s="73">
        <v>9</v>
      </c>
      <c r="C16" s="75">
        <f>'別紙（積算シート）'!C42</f>
        <v>0</v>
      </c>
      <c r="D16" s="79">
        <f>'別紙（積算シート）'!E42</f>
        <v>0</v>
      </c>
      <c r="E16" s="104" t="str">
        <f>IFERROR(VLOOKUP('別紙（積算シート）'!$C$42,'別紙（積算シート）'!$O$10:$S$53,2,0),"")</f>
        <v/>
      </c>
      <c r="F16" s="105" t="str">
        <f>IFERROR(VLOOKUP('別紙（積算シート）'!$C$42,'別紙（積算シート）'!$O$10:$S$53,2,0),"")</f>
        <v/>
      </c>
      <c r="G16" s="105" t="str">
        <f>IFERROR(VLOOKUP('別紙（積算シート）'!$C$42,'別紙（積算シート）'!$O$10:$S$53,2,0),"")</f>
        <v/>
      </c>
      <c r="H16" s="105" t="str">
        <f>IFERROR(VLOOKUP('別紙（積算シート）'!$C$42,'別紙（積算シート）'!$O$10:$S$53,2,0),"")</f>
        <v/>
      </c>
      <c r="I16" s="105" t="str">
        <f>IFERROR(VLOOKUP('別紙（積算シート）'!$C$42,'別紙（積算シート）'!$O$10:$S$53,2,0),"")</f>
        <v/>
      </c>
      <c r="J16" s="105" t="str">
        <f>IFERROR(VLOOKUP('別紙（積算シート）'!$C$42,'別紙（積算シート）'!$O$10:$S$53,2,0),"")</f>
        <v/>
      </c>
      <c r="K16" s="105" t="str">
        <f>IFERROR(VLOOKUP('別紙（積算シート）'!$C$42,'別紙（積算シート）'!$O$10:$S$53,2,0),"")</f>
        <v/>
      </c>
      <c r="L16" s="105" t="str">
        <f>IFERROR(VLOOKUP('別紙（積算シート）'!$C$42,'別紙（積算シート）'!$O$10:$S$53,2,0),"")</f>
        <v/>
      </c>
      <c r="M16" s="105" t="str">
        <f>IFERROR(VLOOKUP('別紙（積算シート）'!$C$42,'別紙（積算シート）'!$O$10:$S$53,2,0),"")</f>
        <v/>
      </c>
      <c r="N16" s="105" t="str">
        <f>IFERROR(VLOOKUP('別紙（積算シート）'!$C$42,'別紙（積算シート）'!$O$10:$S$53,2,0),"")</f>
        <v/>
      </c>
      <c r="O16" s="105" t="str">
        <f>IFERROR(VLOOKUP('別紙（積算シート）'!$C$42,'別紙（積算シート）'!$O$10:$S$53,2,0),"")</f>
        <v/>
      </c>
      <c r="P16" s="105" t="str">
        <f>IFERROR(VLOOKUP('別紙（積算シート）'!$C$42,'別紙（積算シート）'!$O$10:$S$53,2,0),"")</f>
        <v/>
      </c>
      <c r="Q16" s="79">
        <f t="shared" si="8"/>
        <v>0</v>
      </c>
      <c r="R16" s="104" t="str">
        <f>IFERROR(VLOOKUP('別紙（積算シート）'!$C$42,'別紙（積算シート）'!$O$10:$S$53,3,0),"")</f>
        <v/>
      </c>
      <c r="S16" s="105" t="str">
        <f>IFERROR(VLOOKUP('別紙（積算シート）'!$C$42,'別紙（積算シート）'!$O$10:$S$53,3,0),"")</f>
        <v/>
      </c>
      <c r="T16" s="105" t="str">
        <f>IFERROR(VLOOKUP('別紙（積算シート）'!$C$42,'別紙（積算シート）'!$O$10:$S$53,3,0),"")</f>
        <v/>
      </c>
      <c r="U16" s="105" t="str">
        <f>IFERROR(VLOOKUP('別紙（積算シート）'!$C$42,'別紙（積算シート）'!$O$10:$S$53,3,0),"")</f>
        <v/>
      </c>
      <c r="V16" s="105" t="str">
        <f>IFERROR(VLOOKUP('別紙（積算シート）'!$C$42,'別紙（積算シート）'!$O$10:$S$53,3,0),"")</f>
        <v/>
      </c>
      <c r="W16" s="105" t="str">
        <f>IFERROR(VLOOKUP('別紙（積算シート）'!$C$42,'別紙（積算シート）'!$O$10:$S$53,3,0),"")</f>
        <v/>
      </c>
      <c r="X16" s="105" t="str">
        <f>IFERROR(VLOOKUP('別紙（積算シート）'!$C$42,'別紙（積算シート）'!$O$10:$S$53,3,0),"")</f>
        <v/>
      </c>
      <c r="Y16" s="105" t="str">
        <f>IFERROR(VLOOKUP('別紙（積算シート）'!$C$42,'別紙（積算シート）'!$O$10:$S$53,3,0),"")</f>
        <v/>
      </c>
      <c r="Z16" s="105" t="str">
        <f>IFERROR(VLOOKUP('別紙（積算シート）'!$C$42,'別紙（積算シート）'!$O$10:$S$53,3,0),"")</f>
        <v/>
      </c>
      <c r="AA16" s="105" t="str">
        <f>IFERROR(VLOOKUP('別紙（積算シート）'!$C$42,'別紙（積算シート）'!$O$10:$S$53,3,0),"")</f>
        <v/>
      </c>
      <c r="AB16" s="105" t="str">
        <f>IFERROR(VLOOKUP('別紙（積算シート）'!$C$42,'別紙（積算シート）'!$O$10:$S$53,3,0),"")</f>
        <v/>
      </c>
      <c r="AC16" s="105" t="str">
        <f>IFERROR(VLOOKUP('別紙（積算シート）'!$C$42,'別紙（積算シート）'!$O$10:$S$53,3,0),"")</f>
        <v/>
      </c>
      <c r="AD16" s="83">
        <f t="shared" si="9"/>
        <v>0</v>
      </c>
      <c r="AE16" s="104" t="str">
        <f>IFERROR(VLOOKUP('別紙（積算シート）'!$C$42,'別紙（積算シート）'!$O$10:$S$53,4,0),"")</f>
        <v/>
      </c>
      <c r="AF16" s="105" t="str">
        <f>IFERROR(VLOOKUP('別紙（積算シート）'!$C$42,'別紙（積算シート）'!$O$10:$S$53,4,0),"")</f>
        <v/>
      </c>
      <c r="AG16" s="105" t="str">
        <f>IFERROR(VLOOKUP('別紙（積算シート）'!$C$42,'別紙（積算シート）'!$O$10:$S$53,4,0),"")</f>
        <v/>
      </c>
      <c r="AH16" s="105" t="str">
        <f>IFERROR(VLOOKUP('別紙（積算シート）'!$C$42,'別紙（積算シート）'!$O$10:$S$53,4,0),"")</f>
        <v/>
      </c>
      <c r="AI16" s="105" t="str">
        <f>IFERROR(VLOOKUP('別紙（積算シート）'!$C$42,'別紙（積算シート）'!$O$10:$S$53,4,0),"")</f>
        <v/>
      </c>
      <c r="AJ16" s="105" t="str">
        <f>IFERROR(VLOOKUP('別紙（積算シート）'!$C$42,'別紙（積算シート）'!$O$10:$S$53,4,0),"")</f>
        <v/>
      </c>
      <c r="AK16" s="105" t="str">
        <f>IFERROR(VLOOKUP('別紙（積算シート）'!$C$42,'別紙（積算シート）'!$O$10:$S$53,4,0),"")</f>
        <v/>
      </c>
      <c r="AL16" s="105" t="str">
        <f>IFERROR(VLOOKUP('別紙（積算シート）'!$C$42,'別紙（積算シート）'!$O$10:$S$53,4,0),"")</f>
        <v/>
      </c>
      <c r="AM16" s="105" t="str">
        <f>IFERROR(VLOOKUP('別紙（積算シート）'!$C$42,'別紙（積算シート）'!$O$10:$S$53,4,0),"")</f>
        <v/>
      </c>
      <c r="AN16" s="105" t="str">
        <f>IFERROR(VLOOKUP('別紙（積算シート）'!$C$42,'別紙（積算シート）'!$O$10:$S$53,4,0),"")</f>
        <v/>
      </c>
      <c r="AO16" s="105" t="str">
        <f>IFERROR(VLOOKUP('別紙（積算シート）'!$C$42,'別紙（積算シート）'!$O$10:$S$53,4,0),"")</f>
        <v/>
      </c>
      <c r="AP16" s="105" t="str">
        <f>IFERROR(VLOOKUP('別紙（積算シート）'!$C$42,'別紙（積算シート）'!$O$10:$S$53,4,0),"")</f>
        <v/>
      </c>
      <c r="AQ16" s="83">
        <f t="shared" si="10"/>
        <v>0</v>
      </c>
      <c r="AR16" s="104" t="str">
        <f>IFERROR(VLOOKUP('別紙（積算シート）'!$C$42,'別紙（積算シート）'!$O$10:$S$53,5,0),"")</f>
        <v/>
      </c>
      <c r="AS16" s="105" t="str">
        <f>IFERROR(VLOOKUP('別紙（積算シート）'!$C$42,'別紙（積算シート）'!$O$10:$S$53,5,0),"")</f>
        <v/>
      </c>
      <c r="AT16" s="105" t="str">
        <f>IFERROR(VLOOKUP('別紙（積算シート）'!$C$42,'別紙（積算シート）'!$O$10:$S$53,5,0),"")</f>
        <v/>
      </c>
      <c r="AU16" s="105" t="str">
        <f>IFERROR(VLOOKUP('別紙（積算シート）'!$C$42,'別紙（積算シート）'!$O$10:$S$53,5,0),"")</f>
        <v/>
      </c>
      <c r="AV16" s="105" t="str">
        <f>IFERROR(VLOOKUP('別紙（積算シート）'!$C$42,'別紙（積算シート）'!$O$10:$S$53,5,0),"")</f>
        <v/>
      </c>
      <c r="AW16" s="105" t="str">
        <f>IFERROR(VLOOKUP('別紙（積算シート）'!$C$42,'別紙（積算シート）'!$O$10:$S$53,5,0),"")</f>
        <v/>
      </c>
      <c r="AX16" s="105" t="str">
        <f>IFERROR(VLOOKUP('別紙（積算シート）'!$C$42,'別紙（積算シート）'!$O$10:$S$53,5,0),"")</f>
        <v/>
      </c>
      <c r="AY16" s="105" t="str">
        <f>IFERROR(VLOOKUP('別紙（積算シート）'!$C$42,'別紙（積算シート）'!$O$10:$S$53,5,0),"")</f>
        <v/>
      </c>
      <c r="AZ16" s="105" t="str">
        <f>IFERROR(VLOOKUP('別紙（積算シート）'!$C$42,'別紙（積算シート）'!$O$10:$S$53,5,0),"")</f>
        <v/>
      </c>
      <c r="BA16" s="105" t="str">
        <f>IFERROR(VLOOKUP('別紙（積算シート）'!$C$42,'別紙（積算シート）'!$O$10:$S$53,5,0),"")</f>
        <v/>
      </c>
      <c r="BB16" s="105" t="str">
        <f>IFERROR(VLOOKUP('別紙（積算シート）'!$C$42,'別紙（積算シート）'!$O$10:$S$53,5,0),"")</f>
        <v/>
      </c>
      <c r="BC16" s="105" t="str">
        <f>IFERROR(VLOOKUP('別紙（積算シート）'!$C$42,'別紙（積算シート）'!$O$10:$S$53,5,0),"")</f>
        <v/>
      </c>
      <c r="BD16" s="83">
        <f t="shared" si="11"/>
        <v>0</v>
      </c>
    </row>
    <row r="17" spans="2:56" ht="30" customHeight="1" thickBot="1">
      <c r="B17" s="73">
        <v>10</v>
      </c>
      <c r="C17" s="75">
        <f>'別紙（積算シート）'!C46</f>
        <v>0</v>
      </c>
      <c r="D17" s="79">
        <f>'別紙（積算シート）'!E46</f>
        <v>0</v>
      </c>
      <c r="E17" s="106" t="str">
        <f>IFERROR(VLOOKUP('別紙（積算シート）'!$C$46,'別紙（積算シート）'!$O$10:$S$53,2,0),"")</f>
        <v/>
      </c>
      <c r="F17" s="107" t="str">
        <f>IFERROR(VLOOKUP('別紙（積算シート）'!$C$46,'別紙（積算シート）'!$O$10:$S$53,2,0),"")</f>
        <v/>
      </c>
      <c r="G17" s="107" t="str">
        <f>IFERROR(VLOOKUP('別紙（積算シート）'!$C$46,'別紙（積算シート）'!$O$10:$S$53,2,0),"")</f>
        <v/>
      </c>
      <c r="H17" s="107" t="str">
        <f>IFERROR(VLOOKUP('別紙（積算シート）'!$C$46,'別紙（積算シート）'!$O$10:$S$53,2,0),"")</f>
        <v/>
      </c>
      <c r="I17" s="107" t="str">
        <f>IFERROR(VLOOKUP('別紙（積算シート）'!$C$46,'別紙（積算シート）'!$O$10:$S$53,2,0),"")</f>
        <v/>
      </c>
      <c r="J17" s="107" t="str">
        <f>IFERROR(VLOOKUP('別紙（積算シート）'!$C$46,'別紙（積算シート）'!$O$10:$S$53,2,0),"")</f>
        <v/>
      </c>
      <c r="K17" s="107" t="str">
        <f>IFERROR(VLOOKUP('別紙（積算シート）'!$C$46,'別紙（積算シート）'!$O$10:$S$53,2,0),"")</f>
        <v/>
      </c>
      <c r="L17" s="107" t="str">
        <f>IFERROR(VLOOKUP('別紙（積算シート）'!$C$46,'別紙（積算シート）'!$O$10:$S$53,2,0),"")</f>
        <v/>
      </c>
      <c r="M17" s="107" t="str">
        <f>IFERROR(VLOOKUP('別紙（積算シート）'!$C$46,'別紙（積算シート）'!$O$10:$S$53,2,0),"")</f>
        <v/>
      </c>
      <c r="N17" s="107" t="str">
        <f>IFERROR(VLOOKUP('別紙（積算シート）'!$C$46,'別紙（積算シート）'!$O$10:$S$53,2,0),"")</f>
        <v/>
      </c>
      <c r="O17" s="107" t="str">
        <f>IFERROR(VLOOKUP('別紙（積算シート）'!$C$46,'別紙（積算シート）'!$O$10:$S$53,2,0),"")</f>
        <v/>
      </c>
      <c r="P17" s="107" t="str">
        <f>IFERROR(VLOOKUP('別紙（積算シート）'!$C$46,'別紙（積算シート）'!$O$10:$S$53,2,0),"")</f>
        <v/>
      </c>
      <c r="Q17" s="86">
        <f t="shared" si="0"/>
        <v>0</v>
      </c>
      <c r="R17" s="106" t="str">
        <f>IFERROR(VLOOKUP('別紙（積算シート）'!$C$46,'別紙（積算シート）'!$O$10:$S$53,3,0),"")</f>
        <v/>
      </c>
      <c r="S17" s="107" t="str">
        <f>IFERROR(VLOOKUP('別紙（積算シート）'!$C$46,'別紙（積算シート）'!$O$10:$S$53,3,0),"")</f>
        <v/>
      </c>
      <c r="T17" s="107" t="str">
        <f>IFERROR(VLOOKUP('別紙（積算シート）'!$C$46,'別紙（積算シート）'!$O$10:$S$53,3,0),"")</f>
        <v/>
      </c>
      <c r="U17" s="107" t="str">
        <f>IFERROR(VLOOKUP('別紙（積算シート）'!$C$46,'別紙（積算シート）'!$O$10:$S$53,3,0),"")</f>
        <v/>
      </c>
      <c r="V17" s="107" t="str">
        <f>IFERROR(VLOOKUP('別紙（積算シート）'!$C$46,'別紙（積算シート）'!$O$10:$S$53,3,0),"")</f>
        <v/>
      </c>
      <c r="W17" s="107" t="str">
        <f>IFERROR(VLOOKUP('別紙（積算シート）'!$C$46,'別紙（積算シート）'!$O$10:$S$53,3,0),"")</f>
        <v/>
      </c>
      <c r="X17" s="107" t="str">
        <f>IFERROR(VLOOKUP('別紙（積算シート）'!$C$46,'別紙（積算シート）'!$O$10:$S$53,3,0),"")</f>
        <v/>
      </c>
      <c r="Y17" s="107" t="str">
        <f>IFERROR(VLOOKUP('別紙（積算シート）'!$C$46,'別紙（積算シート）'!$O$10:$S$53,3,0),"")</f>
        <v/>
      </c>
      <c r="Z17" s="107" t="str">
        <f>IFERROR(VLOOKUP('別紙（積算シート）'!$C$46,'別紙（積算シート）'!$O$10:$S$53,3,0),"")</f>
        <v/>
      </c>
      <c r="AA17" s="107" t="str">
        <f>IFERROR(VLOOKUP('別紙（積算シート）'!$C$46,'別紙（積算シート）'!$O$10:$S$53,3,0),"")</f>
        <v/>
      </c>
      <c r="AB17" s="107" t="str">
        <f>IFERROR(VLOOKUP('別紙（積算シート）'!$C$46,'別紙（積算シート）'!$O$10:$S$53,3,0),"")</f>
        <v/>
      </c>
      <c r="AC17" s="107" t="str">
        <f>IFERROR(VLOOKUP('別紙（積算シート）'!$C$46,'別紙（積算シート）'!$O$10:$S$53,3,0),"")</f>
        <v/>
      </c>
      <c r="AD17" s="84">
        <f t="shared" si="1"/>
        <v>0</v>
      </c>
      <c r="AE17" s="106" t="str">
        <f>IFERROR(VLOOKUP('別紙（積算シート）'!$C$46,'別紙（積算シート）'!$O$10:$S$53,4,0),"")</f>
        <v/>
      </c>
      <c r="AF17" s="107" t="str">
        <f>IFERROR(VLOOKUP('別紙（積算シート）'!$C$46,'別紙（積算シート）'!$O$10:$S$53,4,0),"")</f>
        <v/>
      </c>
      <c r="AG17" s="107" t="str">
        <f>IFERROR(VLOOKUP('別紙（積算シート）'!$C$46,'別紙（積算シート）'!$O$10:$S$53,4,0),"")</f>
        <v/>
      </c>
      <c r="AH17" s="107" t="str">
        <f>IFERROR(VLOOKUP('別紙（積算シート）'!$C$46,'別紙（積算シート）'!$O$10:$S$53,4,0),"")</f>
        <v/>
      </c>
      <c r="AI17" s="107" t="str">
        <f>IFERROR(VLOOKUP('別紙（積算シート）'!$C$46,'別紙（積算シート）'!$O$10:$S$53,4,0),"")</f>
        <v/>
      </c>
      <c r="AJ17" s="107" t="str">
        <f>IFERROR(VLOOKUP('別紙（積算シート）'!$C$46,'別紙（積算シート）'!$O$10:$S$53,4,0),"")</f>
        <v/>
      </c>
      <c r="AK17" s="107" t="str">
        <f>IFERROR(VLOOKUP('別紙（積算シート）'!$C$46,'別紙（積算シート）'!$O$10:$S$53,4,0),"")</f>
        <v/>
      </c>
      <c r="AL17" s="107" t="str">
        <f>IFERROR(VLOOKUP('別紙（積算シート）'!$C$46,'別紙（積算シート）'!$O$10:$S$53,4,0),"")</f>
        <v/>
      </c>
      <c r="AM17" s="107" t="str">
        <f>IFERROR(VLOOKUP('別紙（積算シート）'!$C$46,'別紙（積算シート）'!$O$10:$S$53,4,0),"")</f>
        <v/>
      </c>
      <c r="AN17" s="107" t="str">
        <f>IFERROR(VLOOKUP('別紙（積算シート）'!$C$46,'別紙（積算シート）'!$O$10:$S$53,4,0),"")</f>
        <v/>
      </c>
      <c r="AO17" s="107" t="str">
        <f>IFERROR(VLOOKUP('別紙（積算シート）'!$C$46,'別紙（積算シート）'!$O$10:$S$53,4,0),"")</f>
        <v/>
      </c>
      <c r="AP17" s="107" t="str">
        <f>IFERROR(VLOOKUP('別紙（積算シート）'!$C$46,'別紙（積算シート）'!$O$10:$S$53,4,0),"")</f>
        <v/>
      </c>
      <c r="AQ17" s="84">
        <f t="shared" si="2"/>
        <v>0</v>
      </c>
      <c r="AR17" s="106" t="str">
        <f>IFERROR(VLOOKUP('別紙（積算シート）'!$C$46,'別紙（積算シート）'!$O$10:$S$53,5,0),"")</f>
        <v/>
      </c>
      <c r="AS17" s="107" t="str">
        <f>IFERROR(VLOOKUP('別紙（積算シート）'!$C$46,'別紙（積算シート）'!$O$10:$S$53,5,0),"")</f>
        <v/>
      </c>
      <c r="AT17" s="107" t="str">
        <f>IFERROR(VLOOKUP('別紙（積算シート）'!$C$46,'別紙（積算シート）'!$O$10:$S$53,5,0),"")</f>
        <v/>
      </c>
      <c r="AU17" s="107" t="str">
        <f>IFERROR(VLOOKUP('別紙（積算シート）'!$C$46,'別紙（積算シート）'!$O$10:$S$53,5,0),"")</f>
        <v/>
      </c>
      <c r="AV17" s="107" t="str">
        <f>IFERROR(VLOOKUP('別紙（積算シート）'!$C$46,'別紙（積算シート）'!$O$10:$S$53,5,0),"")</f>
        <v/>
      </c>
      <c r="AW17" s="107" t="str">
        <f>IFERROR(VLOOKUP('別紙（積算シート）'!$C$46,'別紙（積算シート）'!$O$10:$S$53,5,0),"")</f>
        <v/>
      </c>
      <c r="AX17" s="107" t="str">
        <f>IFERROR(VLOOKUP('別紙（積算シート）'!$C$46,'別紙（積算シート）'!$O$10:$S$53,5,0),"")</f>
        <v/>
      </c>
      <c r="AY17" s="107" t="str">
        <f>IFERROR(VLOOKUP('別紙（積算シート）'!$C$46,'別紙（積算シート）'!$O$10:$S$53,5,0),"")</f>
        <v/>
      </c>
      <c r="AZ17" s="107" t="str">
        <f>IFERROR(VLOOKUP('別紙（積算シート）'!$C$46,'別紙（積算シート）'!$O$10:$S$53,5,0),"")</f>
        <v/>
      </c>
      <c r="BA17" s="107" t="str">
        <f>IFERROR(VLOOKUP('別紙（積算シート）'!$C$46,'別紙（積算シート）'!$O$10:$S$53,5,0),"")</f>
        <v/>
      </c>
      <c r="BB17" s="107" t="str">
        <f>IFERROR(VLOOKUP('別紙（積算シート）'!$C$46,'別紙（積算シート）'!$O$10:$S$53,5,0),"")</f>
        <v/>
      </c>
      <c r="BC17" s="107" t="str">
        <f>IFERROR(VLOOKUP('別紙（積算シート）'!$C$46,'別紙（積算シート）'!$O$10:$S$53,5,0),"")</f>
        <v/>
      </c>
      <c r="BD17" s="84">
        <f t="shared" si="3"/>
        <v>0</v>
      </c>
    </row>
    <row r="19" spans="2:56">
      <c r="B19" s="168"/>
      <c r="C19" s="168"/>
      <c r="D19" s="168"/>
      <c r="E19" s="168"/>
      <c r="F19" s="168"/>
      <c r="G19" s="168"/>
      <c r="H19" s="168"/>
      <c r="I19" s="168"/>
      <c r="J19" s="168"/>
      <c r="K19" s="168"/>
    </row>
  </sheetData>
  <sheetProtection algorithmName="SHA-512" hashValue="nevRd8g5odFAPVCS24tuTodKCxnSyhi5XxzXeCLm9QJMhq+8HGqbExrMO/T3kZoQHHIIsQ7q/lzrFkoiBFGl+A==" saltValue="AMmK0wWWQtLjDAozvgvvvw==" spinCount="100000" sheet="1" selectLockedCells="1"/>
  <mergeCells count="10">
    <mergeCell ref="B19:K19"/>
    <mergeCell ref="F1:I2"/>
    <mergeCell ref="B5:C7"/>
    <mergeCell ref="D5:D7"/>
    <mergeCell ref="E5:BD5"/>
    <mergeCell ref="E6:Q6"/>
    <mergeCell ref="R6:AD6"/>
    <mergeCell ref="AE6:AQ6"/>
    <mergeCell ref="AR6:BD6"/>
    <mergeCell ref="B3:D4"/>
  </mergeCells>
  <phoneticPr fontId="2"/>
  <conditionalFormatting sqref="E8:P17 R8:AC17 AE8:AP17 AR8:BC17">
    <cfRule type="containsText" dxfId="4" priority="4" operator="containsText" text="対象外">
      <formula>NOT(ISERROR(SEARCH("対象外",E8)))</formula>
    </cfRule>
  </conditionalFormatting>
  <pageMargins left="0.7" right="0.7" top="0.75" bottom="0.75" header="0.3" footer="0.3"/>
  <pageSetup paperSize="9" scale="2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9FD8F-E78C-44F5-ABE2-1F751A4F727D}">
  <sheetPr>
    <tabColor rgb="FFFF0000"/>
    <pageSetUpPr fitToPage="1"/>
  </sheetPr>
  <dimension ref="B1:BE21"/>
  <sheetViews>
    <sheetView showZeros="0" workbookViewId="0">
      <pane xSplit="4" topLeftCell="E1" activePane="topRight" state="frozen"/>
      <selection pane="topRight" activeCell="E8" sqref="E8"/>
    </sheetView>
  </sheetViews>
  <sheetFormatPr defaultRowHeight="18.75"/>
  <cols>
    <col min="3" max="3" width="22" customWidth="1"/>
    <col min="4" max="4" width="25.375" customWidth="1"/>
    <col min="5" max="5" width="12.75" customWidth="1"/>
  </cols>
  <sheetData>
    <row r="1" spans="2:57">
      <c r="B1" t="s">
        <v>125</v>
      </c>
      <c r="F1" s="9" t="s">
        <v>18</v>
      </c>
      <c r="G1" s="150">
        <f>実績報告書!E9</f>
        <v>0</v>
      </c>
      <c r="H1" s="151"/>
      <c r="I1" s="151"/>
      <c r="J1" s="152"/>
    </row>
    <row r="2" spans="2:57" ht="24.75" thickBot="1">
      <c r="B2" s="88" t="s">
        <v>120</v>
      </c>
      <c r="F2" s="9"/>
      <c r="G2" s="153"/>
      <c r="H2" s="154"/>
      <c r="I2" s="154"/>
      <c r="J2" s="155"/>
    </row>
    <row r="3" spans="2:57">
      <c r="B3" s="192" t="s">
        <v>139</v>
      </c>
      <c r="C3" s="192"/>
      <c r="D3" s="192"/>
    </row>
    <row r="4" spans="2:57">
      <c r="B4" s="193"/>
      <c r="C4" s="193"/>
      <c r="D4" s="193"/>
    </row>
    <row r="5" spans="2:57" ht="18.75" customHeight="1" thickBot="1">
      <c r="B5" s="170" t="s">
        <v>12</v>
      </c>
      <c r="C5" s="171"/>
      <c r="D5" s="160" t="s">
        <v>13</v>
      </c>
      <c r="E5" s="98"/>
      <c r="F5" s="178" t="s">
        <v>59</v>
      </c>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80"/>
    </row>
    <row r="6" spans="2:57">
      <c r="B6" s="172"/>
      <c r="C6" s="173"/>
      <c r="D6" s="176"/>
      <c r="E6" s="99" t="s">
        <v>130</v>
      </c>
      <c r="F6" s="181" t="s">
        <v>42</v>
      </c>
      <c r="G6" s="182"/>
      <c r="H6" s="182"/>
      <c r="I6" s="182"/>
      <c r="J6" s="182"/>
      <c r="K6" s="182"/>
      <c r="L6" s="182"/>
      <c r="M6" s="182"/>
      <c r="N6" s="182"/>
      <c r="O6" s="182"/>
      <c r="P6" s="182"/>
      <c r="Q6" s="182"/>
      <c r="R6" s="182"/>
      <c r="S6" s="183" t="s">
        <v>46</v>
      </c>
      <c r="T6" s="184"/>
      <c r="U6" s="184"/>
      <c r="V6" s="184"/>
      <c r="W6" s="184"/>
      <c r="X6" s="184"/>
      <c r="Y6" s="184"/>
      <c r="Z6" s="184"/>
      <c r="AA6" s="184"/>
      <c r="AB6" s="184"/>
      <c r="AC6" s="184"/>
      <c r="AD6" s="184"/>
      <c r="AE6" s="185"/>
      <c r="AF6" s="186" t="s">
        <v>44</v>
      </c>
      <c r="AG6" s="187"/>
      <c r="AH6" s="187"/>
      <c r="AI6" s="187"/>
      <c r="AJ6" s="187"/>
      <c r="AK6" s="187"/>
      <c r="AL6" s="187"/>
      <c r="AM6" s="187"/>
      <c r="AN6" s="187"/>
      <c r="AO6" s="187"/>
      <c r="AP6" s="187"/>
      <c r="AQ6" s="187"/>
      <c r="AR6" s="188"/>
      <c r="AS6" s="189" t="s">
        <v>45</v>
      </c>
      <c r="AT6" s="190"/>
      <c r="AU6" s="190"/>
      <c r="AV6" s="190"/>
      <c r="AW6" s="190"/>
      <c r="AX6" s="190"/>
      <c r="AY6" s="190"/>
      <c r="AZ6" s="190"/>
      <c r="BA6" s="190"/>
      <c r="BB6" s="190"/>
      <c r="BC6" s="190"/>
      <c r="BD6" s="190"/>
      <c r="BE6" s="191"/>
    </row>
    <row r="7" spans="2:57" ht="19.5" thickBot="1">
      <c r="B7" s="174"/>
      <c r="C7" s="175"/>
      <c r="D7" s="177"/>
      <c r="E7" s="100"/>
      <c r="F7" s="80" t="s">
        <v>69</v>
      </c>
      <c r="G7" s="36" t="s">
        <v>70</v>
      </c>
      <c r="H7" s="36" t="s">
        <v>71</v>
      </c>
      <c r="I7" s="36" t="s">
        <v>72</v>
      </c>
      <c r="J7" s="36" t="s">
        <v>73</v>
      </c>
      <c r="K7" s="36" t="s">
        <v>74</v>
      </c>
      <c r="L7" s="36" t="s">
        <v>75</v>
      </c>
      <c r="M7" s="36" t="s">
        <v>76</v>
      </c>
      <c r="N7" s="36" t="s">
        <v>77</v>
      </c>
      <c r="O7" s="36" t="s">
        <v>122</v>
      </c>
      <c r="P7" s="36" t="s">
        <v>123</v>
      </c>
      <c r="Q7" s="36" t="s">
        <v>124</v>
      </c>
      <c r="R7" s="85" t="s">
        <v>89</v>
      </c>
      <c r="S7" s="80" t="s">
        <v>69</v>
      </c>
      <c r="T7" s="36" t="s">
        <v>70</v>
      </c>
      <c r="U7" s="36" t="s">
        <v>71</v>
      </c>
      <c r="V7" s="36" t="s">
        <v>72</v>
      </c>
      <c r="W7" s="36" t="s">
        <v>73</v>
      </c>
      <c r="X7" s="36" t="s">
        <v>74</v>
      </c>
      <c r="Y7" s="36" t="s">
        <v>75</v>
      </c>
      <c r="Z7" s="36" t="s">
        <v>76</v>
      </c>
      <c r="AA7" s="36" t="s">
        <v>77</v>
      </c>
      <c r="AB7" s="36" t="s">
        <v>121</v>
      </c>
      <c r="AC7" s="36" t="s">
        <v>67</v>
      </c>
      <c r="AD7" s="36" t="s">
        <v>68</v>
      </c>
      <c r="AE7" s="81" t="s">
        <v>89</v>
      </c>
      <c r="AF7" s="80" t="s">
        <v>69</v>
      </c>
      <c r="AG7" s="36" t="s">
        <v>70</v>
      </c>
      <c r="AH7" s="36" t="s">
        <v>71</v>
      </c>
      <c r="AI7" s="36" t="s">
        <v>72</v>
      </c>
      <c r="AJ7" s="36" t="s">
        <v>73</v>
      </c>
      <c r="AK7" s="36" t="s">
        <v>74</v>
      </c>
      <c r="AL7" s="36" t="s">
        <v>75</v>
      </c>
      <c r="AM7" s="36" t="s">
        <v>76</v>
      </c>
      <c r="AN7" s="36" t="s">
        <v>77</v>
      </c>
      <c r="AO7" s="36" t="s">
        <v>121</v>
      </c>
      <c r="AP7" s="36" t="s">
        <v>67</v>
      </c>
      <c r="AQ7" s="36" t="s">
        <v>68</v>
      </c>
      <c r="AR7" s="81" t="s">
        <v>89</v>
      </c>
      <c r="AS7" s="87" t="s">
        <v>69</v>
      </c>
      <c r="AT7" s="60" t="s">
        <v>70</v>
      </c>
      <c r="AU7" s="60" t="s">
        <v>71</v>
      </c>
      <c r="AV7" s="60" t="s">
        <v>72</v>
      </c>
      <c r="AW7" s="60" t="s">
        <v>73</v>
      </c>
      <c r="AX7" s="60" t="s">
        <v>74</v>
      </c>
      <c r="AY7" s="60" t="s">
        <v>75</v>
      </c>
      <c r="AZ7" s="60" t="s">
        <v>76</v>
      </c>
      <c r="BA7" s="60" t="s">
        <v>77</v>
      </c>
      <c r="BB7" s="60" t="s">
        <v>121</v>
      </c>
      <c r="BC7" s="60" t="s">
        <v>67</v>
      </c>
      <c r="BD7" s="60" t="s">
        <v>68</v>
      </c>
      <c r="BE7" s="81" t="s">
        <v>89</v>
      </c>
    </row>
    <row r="8" spans="2:57" ht="30" customHeight="1" thickTop="1">
      <c r="B8" s="72">
        <v>1</v>
      </c>
      <c r="C8" s="74">
        <f>'別紙（積算シート）'!C10</f>
        <v>0</v>
      </c>
      <c r="D8" s="78">
        <f>'別紙（積算シート）'!E10</f>
        <v>0</v>
      </c>
      <c r="E8" s="110"/>
      <c r="F8" s="101" t="str">
        <f>IFERROR(VLOOKUP('別紙（積算シート）'!$C$10,'別紙（積算シート）'!$O$10:$S$53,2,0),"")</f>
        <v/>
      </c>
      <c r="G8" s="102" t="str">
        <f>IFERROR(VLOOKUP('別紙（積算シート）'!$C$10,'別紙（積算シート）'!$O$10:$S$53,2,0),"")</f>
        <v/>
      </c>
      <c r="H8" s="102" t="str">
        <f>IFERROR(VLOOKUP('別紙（積算シート）'!$C$10,'別紙（積算シート）'!$O$10:$S$53,2,0),"")</f>
        <v/>
      </c>
      <c r="I8" s="102" t="str">
        <f>IFERROR(VLOOKUP('別紙（積算シート）'!$C$10,'別紙（積算シート）'!$O$10:$S$53,2,0),"")</f>
        <v/>
      </c>
      <c r="J8" s="102" t="str">
        <f>IFERROR(VLOOKUP('別紙（積算シート）'!$C$10,'別紙（積算シート）'!$O$10:$S$53,2,0),"")</f>
        <v/>
      </c>
      <c r="K8" s="102" t="str">
        <f>IFERROR(VLOOKUP('別紙（積算シート）'!$C$10,'別紙（積算シート）'!$O$10:$S$53,2,0),"")</f>
        <v/>
      </c>
      <c r="L8" s="102" t="str">
        <f>IFERROR(VLOOKUP('別紙（積算シート）'!$C$10,'別紙（積算シート）'!$O$10:$S$53,2,0),"")</f>
        <v/>
      </c>
      <c r="M8" s="102" t="str">
        <f>IFERROR(VLOOKUP('別紙（積算シート）'!$C$10,'別紙（積算シート）'!$O$10:$S$53,2,0),"")</f>
        <v/>
      </c>
      <c r="N8" s="102" t="str">
        <f>IFERROR(VLOOKUP('別紙（積算シート）'!$C$10,'別紙（積算シート）'!$O$10:$S$53,2,0),"")</f>
        <v/>
      </c>
      <c r="O8" s="102" t="str">
        <f>IFERROR(VLOOKUP('別紙（積算シート）'!$C$10,'別紙（積算シート）'!$O$10:$S$53,2,0),"")</f>
        <v/>
      </c>
      <c r="P8" s="102" t="str">
        <f>IFERROR(VLOOKUP('別紙（積算シート）'!$C$10,'別紙（積算シート）'!$O$10:$S$53,2,0),"")</f>
        <v/>
      </c>
      <c r="Q8" s="103" t="str">
        <f>IFERROR(VLOOKUP('別紙（積算シート）'!$C$10,'別紙（積算シート）'!$O$10:$S$53,2,0),"")</f>
        <v/>
      </c>
      <c r="R8" s="78">
        <f>SUM(F8:Q8)</f>
        <v>0</v>
      </c>
      <c r="S8" s="101" t="str">
        <f>IFERROR(VLOOKUP('別紙（積算シート）'!$C$10,'別紙（積算シート）'!$O$10:$S$53,3,0),"")</f>
        <v/>
      </c>
      <c r="T8" s="108" t="str">
        <f>IFERROR(VLOOKUP('別紙（積算シート）'!$C$10,'別紙（積算シート）'!$O$10:$S$53,3,0),"")</f>
        <v/>
      </c>
      <c r="U8" s="108" t="str">
        <f>IFERROR(VLOOKUP('別紙（積算シート）'!$C$10,'別紙（積算シート）'!$O$10:$S$53,3,0),"")</f>
        <v/>
      </c>
      <c r="V8" s="108" t="str">
        <f>IFERROR(VLOOKUP('別紙（積算シート）'!$C$10,'別紙（積算シート）'!$O$10:$S$53,3,0),"")</f>
        <v/>
      </c>
      <c r="W8" s="108" t="str">
        <f>IFERROR(VLOOKUP('別紙（積算シート）'!$C$10,'別紙（積算シート）'!$O$10:$S$53,3,0),"")</f>
        <v/>
      </c>
      <c r="X8" s="108" t="str">
        <f>IFERROR(VLOOKUP('別紙（積算シート）'!$C$10,'別紙（積算シート）'!$O$10:$S$53,3,0),"")</f>
        <v/>
      </c>
      <c r="Y8" s="108" t="str">
        <f>IFERROR(VLOOKUP('別紙（積算シート）'!$C$10,'別紙（積算シート）'!$O$10:$S$53,3,0),"")</f>
        <v/>
      </c>
      <c r="Z8" s="108" t="str">
        <f>IFERROR(VLOOKUP('別紙（積算シート）'!$C$10,'別紙（積算シート）'!$O$10:$S$53,3,0),"")</f>
        <v/>
      </c>
      <c r="AA8" s="108" t="str">
        <f>IFERROR(VLOOKUP('別紙（積算シート）'!$C$10,'別紙（積算シート）'!$O$10:$S$53,3,0),"")</f>
        <v/>
      </c>
      <c r="AB8" s="108" t="str">
        <f>IFERROR(VLOOKUP('別紙（積算シート）'!$C$10,'別紙（積算シート）'!$O$10:$S$53,3,0),"")</f>
        <v/>
      </c>
      <c r="AC8" s="108" t="str">
        <f>IFERROR(VLOOKUP('別紙（積算シート）'!$C$10,'別紙（積算シート）'!$O$10:$S$53,3,0),"")</f>
        <v/>
      </c>
      <c r="AD8" s="109" t="str">
        <f>IFERROR(VLOOKUP('別紙（積算シート）'!$C$10,'別紙（積算シート）'!$O$10:$S$53,3,0),"")</f>
        <v/>
      </c>
      <c r="AE8" s="82">
        <f>SUM(S8:AD8)</f>
        <v>0</v>
      </c>
      <c r="AF8" s="101" t="str">
        <f>IFERROR(VLOOKUP('別紙（積算シート）'!$C$10,'別紙（積算シート）'!$O$10:$S$53,4,0),"")</f>
        <v/>
      </c>
      <c r="AG8" s="108" t="str">
        <f>IFERROR(VLOOKUP('別紙（積算シート）'!$C$10,'別紙（積算シート）'!$O$10:$S$53,4,0),"")</f>
        <v/>
      </c>
      <c r="AH8" s="108" t="str">
        <f>IFERROR(VLOOKUP('別紙（積算シート）'!$C$10,'別紙（積算シート）'!$O$10:$S$53,4,0),"")</f>
        <v/>
      </c>
      <c r="AI8" s="108" t="str">
        <f>IFERROR(VLOOKUP('別紙（積算シート）'!$C$10,'別紙（積算シート）'!$O$10:$S$53,4,0),"")</f>
        <v/>
      </c>
      <c r="AJ8" s="108" t="str">
        <f>IFERROR(VLOOKUP('別紙（積算シート）'!$C$10,'別紙（積算シート）'!$O$10:$S$53,4,0),"")</f>
        <v/>
      </c>
      <c r="AK8" s="108" t="str">
        <f>IFERROR(VLOOKUP('別紙（積算シート）'!$C$10,'別紙（積算シート）'!$O$10:$S$53,4,0),"")</f>
        <v/>
      </c>
      <c r="AL8" s="108" t="str">
        <f>IFERROR(VLOOKUP('別紙（積算シート）'!$C$10,'別紙（積算シート）'!$O$10:$S$53,4,0),"")</f>
        <v/>
      </c>
      <c r="AM8" s="108" t="str">
        <f>IFERROR(VLOOKUP('別紙（積算シート）'!$C$10,'別紙（積算シート）'!$O$10:$S$53,4,0),"")</f>
        <v/>
      </c>
      <c r="AN8" s="108" t="str">
        <f>IFERROR(VLOOKUP('別紙（積算シート）'!$C$10,'別紙（積算シート）'!$O$10:$S$53,4,0),"")</f>
        <v/>
      </c>
      <c r="AO8" s="108" t="str">
        <f>IFERROR(VLOOKUP('別紙（積算シート）'!$C$10,'別紙（積算シート）'!$O$10:$S$53,4,0),"")</f>
        <v/>
      </c>
      <c r="AP8" s="108" t="str">
        <f>IFERROR(VLOOKUP('別紙（積算シート）'!$C$10,'別紙（積算シート）'!$O$10:$S$53,4,0),"")</f>
        <v/>
      </c>
      <c r="AQ8" s="108" t="str">
        <f>IFERROR(VLOOKUP('別紙（積算シート）'!$C$10,'別紙（積算シート）'!$O$10:$S$53,4,0),"")</f>
        <v/>
      </c>
      <c r="AR8" s="82">
        <f>SUM(AF8:AQ8)</f>
        <v>0</v>
      </c>
      <c r="AS8" s="101" t="str">
        <f>IFERROR(VLOOKUP('別紙（積算シート）'!$C$10,'別紙（積算シート）'!$O$10:$S$53,5,0),"")</f>
        <v/>
      </c>
      <c r="AT8" s="108" t="str">
        <f>IFERROR(VLOOKUP('別紙（積算シート）'!$C$10,'別紙（積算シート）'!$O$10:$S$53,5,0),"")</f>
        <v/>
      </c>
      <c r="AU8" s="108" t="str">
        <f>IFERROR(VLOOKUP('別紙（積算シート）'!$C$10,'別紙（積算シート）'!$O$10:$S$53,5,0),"")</f>
        <v/>
      </c>
      <c r="AV8" s="108" t="str">
        <f>IFERROR(VLOOKUP('別紙（積算シート）'!$C$10,'別紙（積算シート）'!$O$10:$S$53,5,0),"")</f>
        <v/>
      </c>
      <c r="AW8" s="108" t="str">
        <f>IFERROR(VLOOKUP('別紙（積算シート）'!$C$10,'別紙（積算シート）'!$O$10:$S$53,5,0),"")</f>
        <v/>
      </c>
      <c r="AX8" s="108" t="str">
        <f>IFERROR(VLOOKUP('別紙（積算シート）'!$C$10,'別紙（積算シート）'!$O$10:$S$53,5,0),"")</f>
        <v/>
      </c>
      <c r="AY8" s="108" t="str">
        <f>IFERROR(VLOOKUP('別紙（積算シート）'!$C$10,'別紙（積算シート）'!$O$10:$S$53,5,0),"")</f>
        <v/>
      </c>
      <c r="AZ8" s="108" t="str">
        <f>IFERROR(VLOOKUP('別紙（積算シート）'!$C$10,'別紙（積算シート）'!$O$10:$S$53,5,0),"")</f>
        <v/>
      </c>
      <c r="BA8" s="108" t="str">
        <f>IFERROR(VLOOKUP('別紙（積算シート）'!$C$10,'別紙（積算シート）'!$O$10:$S$53,5,0),"")</f>
        <v/>
      </c>
      <c r="BB8" s="108" t="str">
        <f>IFERROR(VLOOKUP('別紙（積算シート）'!$C$10,'別紙（積算シート）'!$O$10:$S$53,5,0),"")</f>
        <v/>
      </c>
      <c r="BC8" s="108" t="str">
        <f>IFERROR(VLOOKUP('別紙（積算シート）'!$C$10,'別紙（積算シート）'!$O$10:$S$53,5,0),"")</f>
        <v/>
      </c>
      <c r="BD8" s="108" t="str">
        <f>IFERROR(VLOOKUP('別紙（積算シート）'!$C$10,'別紙（積算シート）'!$O$10:$S$53,5,0),"")</f>
        <v/>
      </c>
      <c r="BE8" s="82">
        <f>SUM(AS8:BD8)</f>
        <v>0</v>
      </c>
    </row>
    <row r="9" spans="2:57" ht="30" customHeight="1">
      <c r="B9" s="73">
        <v>2</v>
      </c>
      <c r="C9" s="75">
        <f>'別紙（積算シート）'!C14</f>
        <v>0</v>
      </c>
      <c r="D9" s="79">
        <f>'別紙（積算シート）'!E14</f>
        <v>0</v>
      </c>
      <c r="E9" s="111"/>
      <c r="F9" s="104" t="str">
        <f>IFERROR(VLOOKUP('別紙（積算シート）'!$C$14,'別紙（積算シート）'!$O$10:$S$53,2,0),"")</f>
        <v/>
      </c>
      <c r="G9" s="105" t="str">
        <f>IFERROR(VLOOKUP('別紙（積算シート）'!$C$14,'別紙（積算シート）'!$O$10:$S$53,2,0),"")</f>
        <v/>
      </c>
      <c r="H9" s="105" t="str">
        <f>IFERROR(VLOOKUP('別紙（積算シート）'!$C$14,'別紙（積算シート）'!$O$10:$S$53,2,0),"")</f>
        <v/>
      </c>
      <c r="I9" s="105" t="str">
        <f>IFERROR(VLOOKUP('別紙（積算シート）'!$C$14,'別紙（積算シート）'!$O$10:$S$53,2,0),"")</f>
        <v/>
      </c>
      <c r="J9" s="105" t="str">
        <f>IFERROR(VLOOKUP('別紙（積算シート）'!$C$14,'別紙（積算シート）'!$O$10:$S$53,2,0),"")</f>
        <v/>
      </c>
      <c r="K9" s="105" t="str">
        <f>IFERROR(VLOOKUP('別紙（積算シート）'!$C$14,'別紙（積算シート）'!$O$10:$S$53,2,0),"")</f>
        <v/>
      </c>
      <c r="L9" s="105" t="str">
        <f>IFERROR(VLOOKUP('別紙（積算シート）'!$C$14,'別紙（積算シート）'!$O$10:$S$53,2,0),"")</f>
        <v/>
      </c>
      <c r="M9" s="105" t="str">
        <f>IFERROR(VLOOKUP('別紙（積算シート）'!$C$14,'別紙（積算シート）'!$O$10:$S$53,2,0),"")</f>
        <v/>
      </c>
      <c r="N9" s="105" t="str">
        <f>IFERROR(VLOOKUP('別紙（積算シート）'!$C$14,'別紙（積算シート）'!$O$10:$S$53,2,0),"")</f>
        <v/>
      </c>
      <c r="O9" s="105" t="str">
        <f>IFERROR(VLOOKUP('別紙（積算シート）'!$C$14,'別紙（積算シート）'!$O$10:$S$53,2,0),"")</f>
        <v/>
      </c>
      <c r="P9" s="105" t="str">
        <f>IFERROR(VLOOKUP('別紙（積算シート）'!$C$14,'別紙（積算シート）'!$O$10:$S$53,2,0),"")</f>
        <v/>
      </c>
      <c r="Q9" s="105" t="str">
        <f>IFERROR(VLOOKUP('別紙（積算シート）'!$C$14,'別紙（積算シート）'!$O$10:$S$53,2,0),"")</f>
        <v/>
      </c>
      <c r="R9" s="79">
        <f>SUM(F9:Q9)</f>
        <v>0</v>
      </c>
      <c r="S9" s="104" t="str">
        <f>IFERROR(VLOOKUP('別紙（積算シート）'!$C$14,'別紙（積算シート）'!$O$10:$S$53,3,0),"")</f>
        <v/>
      </c>
      <c r="T9" s="105" t="str">
        <f>IFERROR(VLOOKUP('別紙（積算シート）'!$C$14,'別紙（積算シート）'!$O$10:$S$53,3,0),"")</f>
        <v/>
      </c>
      <c r="U9" s="105" t="str">
        <f>IFERROR(VLOOKUP('別紙（積算シート）'!$C$14,'別紙（積算シート）'!$O$10:$S$53,3,0),"")</f>
        <v/>
      </c>
      <c r="V9" s="105" t="str">
        <f>IFERROR(VLOOKUP('別紙（積算シート）'!$C$14,'別紙（積算シート）'!$O$10:$S$53,3,0),"")</f>
        <v/>
      </c>
      <c r="W9" s="105" t="str">
        <f>IFERROR(VLOOKUP('別紙（積算シート）'!$C$14,'別紙（積算シート）'!$O$10:$S$53,3,0),"")</f>
        <v/>
      </c>
      <c r="X9" s="105" t="str">
        <f>IFERROR(VLOOKUP('別紙（積算シート）'!$C$14,'別紙（積算シート）'!$O$10:$S$53,3,0),"")</f>
        <v/>
      </c>
      <c r="Y9" s="105" t="str">
        <f>IFERROR(VLOOKUP('別紙（積算シート）'!$C$14,'別紙（積算シート）'!$O$10:$S$53,3,0),"")</f>
        <v/>
      </c>
      <c r="Z9" s="105" t="str">
        <f>IFERROR(VLOOKUP('別紙（積算シート）'!$C$14,'別紙（積算シート）'!$O$10:$S$53,3,0),"")</f>
        <v/>
      </c>
      <c r="AA9" s="105" t="str">
        <f>IFERROR(VLOOKUP('別紙（積算シート）'!$C$14,'別紙（積算シート）'!$O$10:$S$53,3,0),"")</f>
        <v/>
      </c>
      <c r="AB9" s="105" t="str">
        <f>IFERROR(VLOOKUP('別紙（積算シート）'!$C$14,'別紙（積算シート）'!$O$10:$S$53,3,0),"")</f>
        <v/>
      </c>
      <c r="AC9" s="105" t="str">
        <f>IFERROR(VLOOKUP('別紙（積算シート）'!$C$14,'別紙（積算シート）'!$O$10:$S$53,3,0),"")</f>
        <v/>
      </c>
      <c r="AD9" s="105" t="str">
        <f>IFERROR(VLOOKUP('別紙（積算シート）'!$C$14,'別紙（積算シート）'!$O$10:$S$53,3,0),"")</f>
        <v/>
      </c>
      <c r="AE9" s="83">
        <f>SUM(S9:AD9)</f>
        <v>0</v>
      </c>
      <c r="AF9" s="104" t="str">
        <f>IFERROR(VLOOKUP('別紙（積算シート）'!$C$14,'別紙（積算シート）'!$O$10:$S$53,4,0),"")</f>
        <v/>
      </c>
      <c r="AG9" s="105" t="str">
        <f>IFERROR(VLOOKUP('別紙（積算シート）'!$C$14,'別紙（積算シート）'!$O$10:$S$53,4,0),"")</f>
        <v/>
      </c>
      <c r="AH9" s="105" t="str">
        <f>IFERROR(VLOOKUP('別紙（積算シート）'!$C$14,'別紙（積算シート）'!$O$10:$S$53,4,0),"")</f>
        <v/>
      </c>
      <c r="AI9" s="105" t="str">
        <f>IFERROR(VLOOKUP('別紙（積算シート）'!$C$14,'別紙（積算シート）'!$O$10:$S$53,4,0),"")</f>
        <v/>
      </c>
      <c r="AJ9" s="105" t="str">
        <f>IFERROR(VLOOKUP('別紙（積算シート）'!$C$14,'別紙（積算シート）'!$O$10:$S$53,4,0),"")</f>
        <v/>
      </c>
      <c r="AK9" s="105" t="str">
        <f>IFERROR(VLOOKUP('別紙（積算シート）'!$C$14,'別紙（積算シート）'!$O$10:$S$53,4,0),"")</f>
        <v/>
      </c>
      <c r="AL9" s="105" t="str">
        <f>IFERROR(VLOOKUP('別紙（積算シート）'!$C$14,'別紙（積算シート）'!$O$10:$S$53,4,0),"")</f>
        <v/>
      </c>
      <c r="AM9" s="105" t="str">
        <f>IFERROR(VLOOKUP('別紙（積算シート）'!$C$14,'別紙（積算シート）'!$O$10:$S$53,4,0),"")</f>
        <v/>
      </c>
      <c r="AN9" s="105" t="str">
        <f>IFERROR(VLOOKUP('別紙（積算シート）'!$C$14,'別紙（積算シート）'!$O$10:$S$53,4,0),"")</f>
        <v/>
      </c>
      <c r="AO9" s="105" t="str">
        <f>IFERROR(VLOOKUP('別紙（積算シート）'!$C$14,'別紙（積算シート）'!$O$10:$S$53,4,0),"")</f>
        <v/>
      </c>
      <c r="AP9" s="105" t="str">
        <f>IFERROR(VLOOKUP('別紙（積算シート）'!$C$14,'別紙（積算シート）'!$O$10:$S$53,4,0),"")</f>
        <v/>
      </c>
      <c r="AQ9" s="105" t="str">
        <f>IFERROR(VLOOKUP('別紙（積算シート）'!$C$14,'別紙（積算シート）'!$O$10:$S$53,4,0),"")</f>
        <v/>
      </c>
      <c r="AR9" s="83">
        <f>SUM(AF9:AQ9)</f>
        <v>0</v>
      </c>
      <c r="AS9" s="104" t="str">
        <f>IFERROR(VLOOKUP('別紙（積算シート）'!$C$14,'別紙（積算シート）'!$O$10:$S$53,5,0),"")</f>
        <v/>
      </c>
      <c r="AT9" s="105" t="str">
        <f>IFERROR(VLOOKUP('別紙（積算シート）'!$C$14,'別紙（積算シート）'!$O$10:$S$53,5,0),"")</f>
        <v/>
      </c>
      <c r="AU9" s="105" t="str">
        <f>IFERROR(VLOOKUP('別紙（積算シート）'!$C$14,'別紙（積算シート）'!$O$10:$S$53,5,0),"")</f>
        <v/>
      </c>
      <c r="AV9" s="105" t="str">
        <f>IFERROR(VLOOKUP('別紙（積算シート）'!$C$14,'別紙（積算シート）'!$O$10:$S$53,5,0),"")</f>
        <v/>
      </c>
      <c r="AW9" s="105" t="str">
        <f>IFERROR(VLOOKUP('別紙（積算シート）'!$C$14,'別紙（積算シート）'!$O$10:$S$53,5,0),"")</f>
        <v/>
      </c>
      <c r="AX9" s="105" t="str">
        <f>IFERROR(VLOOKUP('別紙（積算シート）'!$C$14,'別紙（積算シート）'!$O$10:$S$53,5,0),"")</f>
        <v/>
      </c>
      <c r="AY9" s="105" t="str">
        <f>IFERROR(VLOOKUP('別紙（積算シート）'!$C$14,'別紙（積算シート）'!$O$10:$S$53,5,0),"")</f>
        <v/>
      </c>
      <c r="AZ9" s="105" t="str">
        <f>IFERROR(VLOOKUP('別紙（積算シート）'!$C$14,'別紙（積算シート）'!$O$10:$S$53,5,0),"")</f>
        <v/>
      </c>
      <c r="BA9" s="105" t="str">
        <f>IFERROR(VLOOKUP('別紙（積算シート）'!$C$14,'別紙（積算シート）'!$O$10:$S$53,5,0),"")</f>
        <v/>
      </c>
      <c r="BB9" s="105" t="str">
        <f>IFERROR(VLOOKUP('別紙（積算シート）'!$C$14,'別紙（積算シート）'!$O$10:$S$53,5,0),"")</f>
        <v/>
      </c>
      <c r="BC9" s="105" t="str">
        <f>IFERROR(VLOOKUP('別紙（積算シート）'!$C$14,'別紙（積算シート）'!$O$10:$S$53,5,0),"")</f>
        <v/>
      </c>
      <c r="BD9" s="105" t="str">
        <f>IFERROR(VLOOKUP('別紙（積算シート）'!$C$14,'別紙（積算シート）'!$O$10:$S$53,5,0),"")</f>
        <v/>
      </c>
      <c r="BE9" s="83">
        <f>SUM(AS9:BD9)</f>
        <v>0</v>
      </c>
    </row>
    <row r="10" spans="2:57" ht="30" customHeight="1">
      <c r="B10" s="73">
        <v>3</v>
      </c>
      <c r="C10" s="75">
        <f>'別紙（積算シート）'!C18</f>
        <v>0</v>
      </c>
      <c r="D10" s="79">
        <f>'別紙（積算シート）'!E18</f>
        <v>0</v>
      </c>
      <c r="E10" s="111"/>
      <c r="F10" s="104" t="str">
        <f>IFERROR(VLOOKUP('別紙（積算シート）'!$C$18,'別紙（積算シート）'!$O$10:$S$53,2,0),"")</f>
        <v/>
      </c>
      <c r="G10" s="105" t="str">
        <f>IFERROR(VLOOKUP('別紙（積算シート）'!$C$18,'別紙（積算シート）'!$O$10:$S$53,2,0),"")</f>
        <v/>
      </c>
      <c r="H10" s="105" t="str">
        <f>IFERROR(VLOOKUP('別紙（積算シート）'!$C$18,'別紙（積算シート）'!$O$10:$S$53,2,0),"")</f>
        <v/>
      </c>
      <c r="I10" s="105" t="str">
        <f>IFERROR(VLOOKUP('別紙（積算シート）'!$C$18,'別紙（積算シート）'!$O$10:$S$53,2,0),"")</f>
        <v/>
      </c>
      <c r="J10" s="105" t="str">
        <f>IFERROR(VLOOKUP('別紙（積算シート）'!$C$18,'別紙（積算シート）'!$O$10:$S$53,2,0),"")</f>
        <v/>
      </c>
      <c r="K10" s="105" t="str">
        <f>IFERROR(VLOOKUP('別紙（積算シート）'!$C$18,'別紙（積算シート）'!$O$10:$S$53,2,0),"")</f>
        <v/>
      </c>
      <c r="L10" s="105" t="str">
        <f>IFERROR(VLOOKUP('別紙（積算シート）'!$C$18,'別紙（積算シート）'!$O$10:$S$53,2,0),"")</f>
        <v/>
      </c>
      <c r="M10" s="105" t="str">
        <f>IFERROR(VLOOKUP('別紙（積算シート）'!$C$18,'別紙（積算シート）'!$O$10:$S$53,2,0),"")</f>
        <v/>
      </c>
      <c r="N10" s="105" t="str">
        <f>IFERROR(VLOOKUP('別紙（積算シート）'!$C$18,'別紙（積算シート）'!$O$10:$S$53,2,0),"")</f>
        <v/>
      </c>
      <c r="O10" s="105" t="str">
        <f>IFERROR(VLOOKUP('別紙（積算シート）'!$C$18,'別紙（積算シート）'!$O$10:$S$53,2,0),"")</f>
        <v/>
      </c>
      <c r="P10" s="105" t="str">
        <f>IFERROR(VLOOKUP('別紙（積算シート）'!$C$18,'別紙（積算シート）'!$O$10:$S$53,2,0),"")</f>
        <v/>
      </c>
      <c r="Q10" s="105" t="str">
        <f>IFERROR(VLOOKUP('別紙（積算シート）'!$C$18,'別紙（積算シート）'!$O$10:$S$53,2,0),"")</f>
        <v/>
      </c>
      <c r="R10" s="79">
        <f t="shared" ref="R10:R17" si="0">SUM(F10:Q10)</f>
        <v>0</v>
      </c>
      <c r="S10" s="104" t="str">
        <f>IFERROR(VLOOKUP('別紙（積算シート）'!$C$18,'別紙（積算シート）'!$O$10:$S$53,3,0),"")</f>
        <v/>
      </c>
      <c r="T10" s="105" t="str">
        <f>IFERROR(VLOOKUP('別紙（積算シート）'!$C$18,'別紙（積算シート）'!$O$10:$S$53,3,0),"")</f>
        <v/>
      </c>
      <c r="U10" s="105" t="str">
        <f>IFERROR(VLOOKUP('別紙（積算シート）'!$C$18,'別紙（積算シート）'!$O$10:$S$53,3,0),"")</f>
        <v/>
      </c>
      <c r="V10" s="105" t="str">
        <f>IFERROR(VLOOKUP('別紙（積算シート）'!$C$18,'別紙（積算シート）'!$O$10:$S$53,3,0),"")</f>
        <v/>
      </c>
      <c r="W10" s="105" t="str">
        <f>IFERROR(VLOOKUP('別紙（積算シート）'!$C$18,'別紙（積算シート）'!$O$10:$S$53,3,0),"")</f>
        <v/>
      </c>
      <c r="X10" s="105" t="str">
        <f>IFERROR(VLOOKUP('別紙（積算シート）'!$C$18,'別紙（積算シート）'!$O$10:$S$53,3,0),"")</f>
        <v/>
      </c>
      <c r="Y10" s="105" t="str">
        <f>IFERROR(VLOOKUP('別紙（積算シート）'!$C$18,'別紙（積算シート）'!$O$10:$S$53,3,0),"")</f>
        <v/>
      </c>
      <c r="Z10" s="105" t="str">
        <f>IFERROR(VLOOKUP('別紙（積算シート）'!$C$18,'別紙（積算シート）'!$O$10:$S$53,3,0),"")</f>
        <v/>
      </c>
      <c r="AA10" s="105" t="str">
        <f>IFERROR(VLOOKUP('別紙（積算シート）'!$C$18,'別紙（積算シート）'!$O$10:$S$53,3,0),"")</f>
        <v/>
      </c>
      <c r="AB10" s="105" t="str">
        <f>IFERROR(VLOOKUP('別紙（積算シート）'!$C$18,'別紙（積算シート）'!$O$10:$S$53,3,0),"")</f>
        <v/>
      </c>
      <c r="AC10" s="105" t="str">
        <f>IFERROR(VLOOKUP('別紙（積算シート）'!$C$18,'別紙（積算シート）'!$O$10:$S$53,3,0),"")</f>
        <v/>
      </c>
      <c r="AD10" s="105" t="str">
        <f>IFERROR(VLOOKUP('別紙（積算シート）'!$C$18,'別紙（積算シート）'!$O$10:$S$53,3,0),"")</f>
        <v/>
      </c>
      <c r="AE10" s="83">
        <f t="shared" ref="AE10:AE17" si="1">SUM(S10:AD10)</f>
        <v>0</v>
      </c>
      <c r="AF10" s="104" t="str">
        <f>IFERROR(VLOOKUP('別紙（積算シート）'!$C$18,'別紙（積算シート）'!$O$10:$S$53,4,0),"")</f>
        <v/>
      </c>
      <c r="AG10" s="105" t="str">
        <f>IFERROR(VLOOKUP('別紙（積算シート）'!$C$18,'別紙（積算シート）'!$O$10:$S$53,4,0),"")</f>
        <v/>
      </c>
      <c r="AH10" s="105" t="str">
        <f>IFERROR(VLOOKUP('別紙（積算シート）'!$C$18,'別紙（積算シート）'!$O$10:$S$53,4,0),"")</f>
        <v/>
      </c>
      <c r="AI10" s="105" t="str">
        <f>IFERROR(VLOOKUP('別紙（積算シート）'!$C$18,'別紙（積算シート）'!$O$10:$S$53,4,0),"")</f>
        <v/>
      </c>
      <c r="AJ10" s="105" t="str">
        <f>IFERROR(VLOOKUP('別紙（積算シート）'!$C$18,'別紙（積算シート）'!$O$10:$S$53,4,0),"")</f>
        <v/>
      </c>
      <c r="AK10" s="105" t="str">
        <f>IFERROR(VLOOKUP('別紙（積算シート）'!$C$18,'別紙（積算シート）'!$O$10:$S$53,4,0),"")</f>
        <v/>
      </c>
      <c r="AL10" s="105" t="str">
        <f>IFERROR(VLOOKUP('別紙（積算シート）'!$C$18,'別紙（積算シート）'!$O$10:$S$53,4,0),"")</f>
        <v/>
      </c>
      <c r="AM10" s="105" t="str">
        <f>IFERROR(VLOOKUP('別紙（積算シート）'!$C$18,'別紙（積算シート）'!$O$10:$S$53,4,0),"")</f>
        <v/>
      </c>
      <c r="AN10" s="105" t="str">
        <f>IFERROR(VLOOKUP('別紙（積算シート）'!$C$18,'別紙（積算シート）'!$O$10:$S$53,4,0),"")</f>
        <v/>
      </c>
      <c r="AO10" s="105" t="str">
        <f>IFERROR(VLOOKUP('別紙（積算シート）'!$C$18,'別紙（積算シート）'!$O$10:$S$53,4,0),"")</f>
        <v/>
      </c>
      <c r="AP10" s="105" t="str">
        <f>IFERROR(VLOOKUP('別紙（積算シート）'!$C$18,'別紙（積算シート）'!$O$10:$S$53,4,0),"")</f>
        <v/>
      </c>
      <c r="AQ10" s="105" t="str">
        <f>IFERROR(VLOOKUP('別紙（積算シート）'!$C$18,'別紙（積算シート）'!$O$10:$S$53,4,0),"")</f>
        <v/>
      </c>
      <c r="AR10" s="83">
        <f t="shared" ref="AR10:AR17" si="2">SUM(AF10:AQ10)</f>
        <v>0</v>
      </c>
      <c r="AS10" s="104" t="str">
        <f>IFERROR(VLOOKUP('別紙（積算シート）'!$C$18,'別紙（積算シート）'!$O$10:$S$53,5,0),"")</f>
        <v/>
      </c>
      <c r="AT10" s="105" t="str">
        <f>IFERROR(VLOOKUP('別紙（積算シート）'!$C$18,'別紙（積算シート）'!$O$10:$S$53,5,0),"")</f>
        <v/>
      </c>
      <c r="AU10" s="105" t="str">
        <f>IFERROR(VLOOKUP('別紙（積算シート）'!$C$18,'別紙（積算シート）'!$O$10:$S$53,5,0),"")</f>
        <v/>
      </c>
      <c r="AV10" s="105" t="str">
        <f>IFERROR(VLOOKUP('別紙（積算シート）'!$C$18,'別紙（積算シート）'!$O$10:$S$53,5,0),"")</f>
        <v/>
      </c>
      <c r="AW10" s="105" t="str">
        <f>IFERROR(VLOOKUP('別紙（積算シート）'!$C$18,'別紙（積算シート）'!$O$10:$S$53,5,0),"")</f>
        <v/>
      </c>
      <c r="AX10" s="105" t="str">
        <f>IFERROR(VLOOKUP('別紙（積算シート）'!$C$18,'別紙（積算シート）'!$O$10:$S$53,5,0),"")</f>
        <v/>
      </c>
      <c r="AY10" s="105" t="str">
        <f>IFERROR(VLOOKUP('別紙（積算シート）'!$C$18,'別紙（積算シート）'!$O$10:$S$53,5,0),"")</f>
        <v/>
      </c>
      <c r="AZ10" s="105" t="str">
        <f>IFERROR(VLOOKUP('別紙（積算シート）'!$C$18,'別紙（積算シート）'!$O$10:$S$53,5,0),"")</f>
        <v/>
      </c>
      <c r="BA10" s="105" t="str">
        <f>IFERROR(VLOOKUP('別紙（積算シート）'!$C$18,'別紙（積算シート）'!$O$10:$S$53,5,0),"")</f>
        <v/>
      </c>
      <c r="BB10" s="105" t="str">
        <f>IFERROR(VLOOKUP('別紙（積算シート）'!$C$18,'別紙（積算シート）'!$O$10:$S$53,5,0),"")</f>
        <v/>
      </c>
      <c r="BC10" s="105" t="str">
        <f>IFERROR(VLOOKUP('別紙（積算シート）'!$C$18,'別紙（積算シート）'!$O$10:$S$53,5,0),"")</f>
        <v/>
      </c>
      <c r="BD10" s="105" t="str">
        <f>IFERROR(VLOOKUP('別紙（積算シート）'!$C$18,'別紙（積算シート）'!$O$10:$S$53,5,0),"")</f>
        <v/>
      </c>
      <c r="BE10" s="83">
        <f t="shared" ref="BE10:BE17" si="3">SUM(AS10:BD10)</f>
        <v>0</v>
      </c>
    </row>
    <row r="11" spans="2:57" ht="30" customHeight="1">
      <c r="B11" s="73">
        <v>4</v>
      </c>
      <c r="C11" s="75">
        <f>'別紙（積算シート）'!C22</f>
        <v>0</v>
      </c>
      <c r="D11" s="79">
        <f>'別紙（積算シート）'!E22</f>
        <v>0</v>
      </c>
      <c r="E11" s="111"/>
      <c r="F11" s="104" t="str">
        <f>IFERROR(VLOOKUP('別紙（積算シート）'!$C$22,'別紙（積算シート）'!$O$10:$S$53,2,0),"")</f>
        <v/>
      </c>
      <c r="G11" s="105" t="str">
        <f>IFERROR(VLOOKUP('別紙（積算シート）'!$C$22,'別紙（積算シート）'!$O$10:$S$53,2,0),"")</f>
        <v/>
      </c>
      <c r="H11" s="105" t="str">
        <f>IFERROR(VLOOKUP('別紙（積算シート）'!$C$22,'別紙（積算シート）'!$O$10:$S$53,2,0),"")</f>
        <v/>
      </c>
      <c r="I11" s="105" t="str">
        <f>IFERROR(VLOOKUP('別紙（積算シート）'!$C$22,'別紙（積算シート）'!$O$10:$S$53,2,0),"")</f>
        <v/>
      </c>
      <c r="J11" s="105" t="str">
        <f>IFERROR(VLOOKUP('別紙（積算シート）'!$C$22,'別紙（積算シート）'!$O$10:$S$53,2,0),"")</f>
        <v/>
      </c>
      <c r="K11" s="105" t="str">
        <f>IFERROR(VLOOKUP('別紙（積算シート）'!$C$22,'別紙（積算シート）'!$O$10:$S$53,2,0),"")</f>
        <v/>
      </c>
      <c r="L11" s="105" t="str">
        <f>IFERROR(VLOOKUP('別紙（積算シート）'!$C$22,'別紙（積算シート）'!$O$10:$S$53,2,0),"")</f>
        <v/>
      </c>
      <c r="M11" s="105" t="str">
        <f>IFERROR(VLOOKUP('別紙（積算シート）'!$C$22,'別紙（積算シート）'!$O$10:$S$53,2,0),"")</f>
        <v/>
      </c>
      <c r="N11" s="105" t="str">
        <f>IFERROR(VLOOKUP('別紙（積算シート）'!$C$22,'別紙（積算シート）'!$O$10:$S$53,2,0),"")</f>
        <v/>
      </c>
      <c r="O11" s="105" t="str">
        <f>IFERROR(VLOOKUP('別紙（積算シート）'!$C$22,'別紙（積算シート）'!$O$10:$S$53,2,0),"")</f>
        <v/>
      </c>
      <c r="P11" s="105" t="str">
        <f>IFERROR(VLOOKUP('別紙（積算シート）'!$C$22,'別紙（積算シート）'!$O$10:$S$53,2,0),"")</f>
        <v/>
      </c>
      <c r="Q11" s="105" t="str">
        <f>IFERROR(VLOOKUP('別紙（積算シート）'!$C$22,'別紙（積算シート）'!$O$10:$S$53,2,0),"")</f>
        <v/>
      </c>
      <c r="R11" s="79">
        <f t="shared" si="0"/>
        <v>0</v>
      </c>
      <c r="S11" s="104" t="str">
        <f>IFERROR(VLOOKUP('別紙（積算シート）'!$C$22,'別紙（積算シート）'!$O$10:$S$53,3,0),"")</f>
        <v/>
      </c>
      <c r="T11" s="105" t="str">
        <f>IFERROR(VLOOKUP('別紙（積算シート）'!$C$22,'別紙（積算シート）'!$O$10:$S$53,3,0),"")</f>
        <v/>
      </c>
      <c r="U11" s="105" t="str">
        <f>IFERROR(VLOOKUP('別紙（積算シート）'!$C$22,'別紙（積算シート）'!$O$10:$S$53,3,0),"")</f>
        <v/>
      </c>
      <c r="V11" s="105" t="str">
        <f>IFERROR(VLOOKUP('別紙（積算シート）'!$C$22,'別紙（積算シート）'!$O$10:$S$53,3,0),"")</f>
        <v/>
      </c>
      <c r="W11" s="105" t="str">
        <f>IFERROR(VLOOKUP('別紙（積算シート）'!$C$22,'別紙（積算シート）'!$O$10:$S$53,3,0),"")</f>
        <v/>
      </c>
      <c r="X11" s="105" t="str">
        <f>IFERROR(VLOOKUP('別紙（積算シート）'!$C$22,'別紙（積算シート）'!$O$10:$S$53,3,0),"")</f>
        <v/>
      </c>
      <c r="Y11" s="105" t="str">
        <f>IFERROR(VLOOKUP('別紙（積算シート）'!$C$22,'別紙（積算シート）'!$O$10:$S$53,3,0),"")</f>
        <v/>
      </c>
      <c r="Z11" s="105" t="str">
        <f>IFERROR(VLOOKUP('別紙（積算シート）'!$C$22,'別紙（積算シート）'!$O$10:$S$53,3,0),"")</f>
        <v/>
      </c>
      <c r="AA11" s="105" t="str">
        <f>IFERROR(VLOOKUP('別紙（積算シート）'!$C$22,'別紙（積算シート）'!$O$10:$S$53,3,0),"")</f>
        <v/>
      </c>
      <c r="AB11" s="105" t="str">
        <f>IFERROR(VLOOKUP('別紙（積算シート）'!$C$22,'別紙（積算シート）'!$O$10:$S$53,3,0),"")</f>
        <v/>
      </c>
      <c r="AC11" s="105" t="str">
        <f>IFERROR(VLOOKUP('別紙（積算シート）'!$C$22,'別紙（積算シート）'!$O$10:$S$53,3,0),"")</f>
        <v/>
      </c>
      <c r="AD11" s="105" t="str">
        <f>IFERROR(VLOOKUP('別紙（積算シート）'!$C$22,'別紙（積算シート）'!$O$10:$S$53,3,0),"")</f>
        <v/>
      </c>
      <c r="AE11" s="83">
        <f t="shared" si="1"/>
        <v>0</v>
      </c>
      <c r="AF11" s="104" t="str">
        <f>IFERROR(VLOOKUP('別紙（積算シート）'!$C$22,'別紙（積算シート）'!$O$10:$S$53,4,0),"")</f>
        <v/>
      </c>
      <c r="AG11" s="105" t="str">
        <f>IFERROR(VLOOKUP('別紙（積算シート）'!$C$22,'別紙（積算シート）'!$O$10:$S$53,4,0),"")</f>
        <v/>
      </c>
      <c r="AH11" s="105" t="str">
        <f>IFERROR(VLOOKUP('別紙（積算シート）'!$C$22,'別紙（積算シート）'!$O$10:$S$53,4,0),"")</f>
        <v/>
      </c>
      <c r="AI11" s="105" t="str">
        <f>IFERROR(VLOOKUP('別紙（積算シート）'!$C$22,'別紙（積算シート）'!$O$10:$S$53,4,0),"")</f>
        <v/>
      </c>
      <c r="AJ11" s="105" t="str">
        <f>IFERROR(VLOOKUP('別紙（積算シート）'!$C$22,'別紙（積算シート）'!$O$10:$S$53,4,0),"")</f>
        <v/>
      </c>
      <c r="AK11" s="105" t="str">
        <f>IFERROR(VLOOKUP('別紙（積算シート）'!$C$22,'別紙（積算シート）'!$O$10:$S$53,4,0),"")</f>
        <v/>
      </c>
      <c r="AL11" s="105" t="str">
        <f>IFERROR(VLOOKUP('別紙（積算シート）'!$C$22,'別紙（積算シート）'!$O$10:$S$53,4,0),"")</f>
        <v/>
      </c>
      <c r="AM11" s="105" t="str">
        <f>IFERROR(VLOOKUP('別紙（積算シート）'!$C$22,'別紙（積算シート）'!$O$10:$S$53,4,0),"")</f>
        <v/>
      </c>
      <c r="AN11" s="105" t="str">
        <f>IFERROR(VLOOKUP('別紙（積算シート）'!$C$22,'別紙（積算シート）'!$O$10:$S$53,4,0),"")</f>
        <v/>
      </c>
      <c r="AO11" s="105" t="str">
        <f>IFERROR(VLOOKUP('別紙（積算シート）'!$C$22,'別紙（積算シート）'!$O$10:$S$53,4,0),"")</f>
        <v/>
      </c>
      <c r="AP11" s="105" t="str">
        <f>IFERROR(VLOOKUP('別紙（積算シート）'!$C$22,'別紙（積算シート）'!$O$10:$S$53,4,0),"")</f>
        <v/>
      </c>
      <c r="AQ11" s="105" t="str">
        <f>IFERROR(VLOOKUP('別紙（積算シート）'!$C$22,'別紙（積算シート）'!$O$10:$S$53,4,0),"")</f>
        <v/>
      </c>
      <c r="AR11" s="83">
        <f t="shared" si="2"/>
        <v>0</v>
      </c>
      <c r="AS11" s="104" t="str">
        <f>IFERROR(VLOOKUP('別紙（積算シート）'!$C$22,'別紙（積算シート）'!$O$10:$S$53,5,0),"")</f>
        <v/>
      </c>
      <c r="AT11" s="105" t="str">
        <f>IFERROR(VLOOKUP('別紙（積算シート）'!$C$22,'別紙（積算シート）'!$O$10:$S$53,5,0),"")</f>
        <v/>
      </c>
      <c r="AU11" s="105" t="str">
        <f>IFERROR(VLOOKUP('別紙（積算シート）'!$C$22,'別紙（積算シート）'!$O$10:$S$53,5,0),"")</f>
        <v/>
      </c>
      <c r="AV11" s="105" t="str">
        <f>IFERROR(VLOOKUP('別紙（積算シート）'!$C$22,'別紙（積算シート）'!$O$10:$S$53,5,0),"")</f>
        <v/>
      </c>
      <c r="AW11" s="105" t="str">
        <f>IFERROR(VLOOKUP('別紙（積算シート）'!$C$22,'別紙（積算シート）'!$O$10:$S$53,5,0),"")</f>
        <v/>
      </c>
      <c r="AX11" s="105" t="str">
        <f>IFERROR(VLOOKUP('別紙（積算シート）'!$C$22,'別紙（積算シート）'!$O$10:$S$53,5,0),"")</f>
        <v/>
      </c>
      <c r="AY11" s="105" t="str">
        <f>IFERROR(VLOOKUP('別紙（積算シート）'!$C$22,'別紙（積算シート）'!$O$10:$S$53,5,0),"")</f>
        <v/>
      </c>
      <c r="AZ11" s="105" t="str">
        <f>IFERROR(VLOOKUP('別紙（積算シート）'!$C$22,'別紙（積算シート）'!$O$10:$S$53,5,0),"")</f>
        <v/>
      </c>
      <c r="BA11" s="105" t="str">
        <f>IFERROR(VLOOKUP('別紙（積算シート）'!$C$22,'別紙（積算シート）'!$O$10:$S$53,5,0),"")</f>
        <v/>
      </c>
      <c r="BB11" s="105" t="str">
        <f>IFERROR(VLOOKUP('別紙（積算シート）'!$C$22,'別紙（積算シート）'!$O$10:$S$53,5,0),"")</f>
        <v/>
      </c>
      <c r="BC11" s="105" t="str">
        <f>IFERROR(VLOOKUP('別紙（積算シート）'!$C$22,'別紙（積算シート）'!$O$10:$S$53,5,0),"")</f>
        <v/>
      </c>
      <c r="BD11" s="105" t="str">
        <f>IFERROR(VLOOKUP('別紙（積算シート）'!$C$22,'別紙（積算シート）'!$O$10:$S$53,5,0),"")</f>
        <v/>
      </c>
      <c r="BE11" s="83">
        <f t="shared" si="3"/>
        <v>0</v>
      </c>
    </row>
    <row r="12" spans="2:57" ht="30" customHeight="1">
      <c r="B12" s="73">
        <v>5</v>
      </c>
      <c r="C12" s="75">
        <f>'別紙（積算シート）'!C26</f>
        <v>0</v>
      </c>
      <c r="D12" s="79">
        <f>'別紙（積算シート）'!E26</f>
        <v>0</v>
      </c>
      <c r="E12" s="111"/>
      <c r="F12" s="104" t="str">
        <f>IFERROR(VLOOKUP('別紙（積算シート）'!$C$26,'別紙（積算シート）'!$O$10:$S$53,2,0),"")</f>
        <v/>
      </c>
      <c r="G12" s="105" t="str">
        <f>IFERROR(VLOOKUP('別紙（積算シート）'!$C$26,'別紙（積算シート）'!$O$10:$S$53,2,0),"")</f>
        <v/>
      </c>
      <c r="H12" s="105" t="str">
        <f>IFERROR(VLOOKUP('別紙（積算シート）'!$C$26,'別紙（積算シート）'!$O$10:$S$53,2,0),"")</f>
        <v/>
      </c>
      <c r="I12" s="105" t="str">
        <f>IFERROR(VLOOKUP('別紙（積算シート）'!$C$26,'別紙（積算シート）'!$O$10:$S$53,2,0),"")</f>
        <v/>
      </c>
      <c r="J12" s="105" t="str">
        <f>IFERROR(VLOOKUP('別紙（積算シート）'!$C$26,'別紙（積算シート）'!$O$10:$S$53,2,0),"")</f>
        <v/>
      </c>
      <c r="K12" s="105" t="str">
        <f>IFERROR(VLOOKUP('別紙（積算シート）'!$C$26,'別紙（積算シート）'!$O$10:$S$53,2,0),"")</f>
        <v/>
      </c>
      <c r="L12" s="105" t="str">
        <f>IFERROR(VLOOKUP('別紙（積算シート）'!$C$26,'別紙（積算シート）'!$O$10:$S$53,2,0),"")</f>
        <v/>
      </c>
      <c r="M12" s="105" t="str">
        <f>IFERROR(VLOOKUP('別紙（積算シート）'!$C$26,'別紙（積算シート）'!$O$10:$S$53,2,0),"")</f>
        <v/>
      </c>
      <c r="N12" s="105" t="str">
        <f>IFERROR(VLOOKUP('別紙（積算シート）'!$C$26,'別紙（積算シート）'!$O$10:$S$53,2,0),"")</f>
        <v/>
      </c>
      <c r="O12" s="105" t="str">
        <f>IFERROR(VLOOKUP('別紙（積算シート）'!$C$26,'別紙（積算シート）'!$O$10:$S$53,2,0),"")</f>
        <v/>
      </c>
      <c r="P12" s="105" t="str">
        <f>IFERROR(VLOOKUP('別紙（積算シート）'!$C$26,'別紙（積算シート）'!$O$10:$S$53,2,0),"")</f>
        <v/>
      </c>
      <c r="Q12" s="105" t="str">
        <f>IFERROR(VLOOKUP('別紙（積算シート）'!$C$26,'別紙（積算シート）'!$O$10:$S$53,2,0),"")</f>
        <v/>
      </c>
      <c r="R12" s="79">
        <f>SUM(F12:Q12)</f>
        <v>0</v>
      </c>
      <c r="S12" s="104" t="str">
        <f>IFERROR(VLOOKUP('別紙（積算シート）'!$C$26,'別紙（積算シート）'!$O$10:$S$53,3,0),"")</f>
        <v/>
      </c>
      <c r="T12" s="105" t="str">
        <f>IFERROR(VLOOKUP('別紙（積算シート）'!$C$26,'別紙（積算シート）'!$O$10:$S$53,3,0),"")</f>
        <v/>
      </c>
      <c r="U12" s="105" t="str">
        <f>IFERROR(VLOOKUP('別紙（積算シート）'!$C$26,'別紙（積算シート）'!$O$10:$S$53,3,0),"")</f>
        <v/>
      </c>
      <c r="V12" s="105" t="str">
        <f>IFERROR(VLOOKUP('別紙（積算シート）'!$C$26,'別紙（積算シート）'!$O$10:$S$53,3,0),"")</f>
        <v/>
      </c>
      <c r="W12" s="105" t="str">
        <f>IFERROR(VLOOKUP('別紙（積算シート）'!$C$26,'別紙（積算シート）'!$O$10:$S$53,3,0),"")</f>
        <v/>
      </c>
      <c r="X12" s="105" t="str">
        <f>IFERROR(VLOOKUP('別紙（積算シート）'!$C$26,'別紙（積算シート）'!$O$10:$S$53,3,0),"")</f>
        <v/>
      </c>
      <c r="Y12" s="105" t="str">
        <f>IFERROR(VLOOKUP('別紙（積算シート）'!$C$26,'別紙（積算シート）'!$O$10:$S$53,3,0),"")</f>
        <v/>
      </c>
      <c r="Z12" s="105" t="str">
        <f>IFERROR(VLOOKUP('別紙（積算シート）'!$C$26,'別紙（積算シート）'!$O$10:$S$53,3,0),"")</f>
        <v/>
      </c>
      <c r="AA12" s="105" t="str">
        <f>IFERROR(VLOOKUP('別紙（積算シート）'!$C$26,'別紙（積算シート）'!$O$10:$S$53,3,0),"")</f>
        <v/>
      </c>
      <c r="AB12" s="105" t="str">
        <f>IFERROR(VLOOKUP('別紙（積算シート）'!$C$26,'別紙（積算シート）'!$O$10:$S$53,3,0),"")</f>
        <v/>
      </c>
      <c r="AC12" s="105" t="str">
        <f>IFERROR(VLOOKUP('別紙（積算シート）'!$C$26,'別紙（積算シート）'!$O$10:$S$53,3,0),"")</f>
        <v/>
      </c>
      <c r="AD12" s="105" t="str">
        <f>IFERROR(VLOOKUP('別紙（積算シート）'!$C$26,'別紙（積算シート）'!$O$10:$S$53,3,0),"")</f>
        <v/>
      </c>
      <c r="AE12" s="83">
        <f>SUM(S12:AD12)</f>
        <v>0</v>
      </c>
      <c r="AF12" s="104" t="str">
        <f>IFERROR(VLOOKUP('別紙（積算シート）'!$C$26,'別紙（積算シート）'!$O$10:$S$53,4,0),"")</f>
        <v/>
      </c>
      <c r="AG12" s="105" t="str">
        <f>IFERROR(VLOOKUP('別紙（積算シート）'!$C$26,'別紙（積算シート）'!$O$10:$S$53,4,0),"")</f>
        <v/>
      </c>
      <c r="AH12" s="105" t="str">
        <f>IFERROR(VLOOKUP('別紙（積算シート）'!$C$26,'別紙（積算シート）'!$O$10:$S$53,4,0),"")</f>
        <v/>
      </c>
      <c r="AI12" s="105" t="str">
        <f>IFERROR(VLOOKUP('別紙（積算シート）'!$C$26,'別紙（積算シート）'!$O$10:$S$53,4,0),"")</f>
        <v/>
      </c>
      <c r="AJ12" s="105" t="str">
        <f>IFERROR(VLOOKUP('別紙（積算シート）'!$C$26,'別紙（積算シート）'!$O$10:$S$53,4,0),"")</f>
        <v/>
      </c>
      <c r="AK12" s="105" t="str">
        <f>IFERROR(VLOOKUP('別紙（積算シート）'!$C$26,'別紙（積算シート）'!$O$10:$S$53,4,0),"")</f>
        <v/>
      </c>
      <c r="AL12" s="105" t="str">
        <f>IFERROR(VLOOKUP('別紙（積算シート）'!$C$26,'別紙（積算シート）'!$O$10:$S$53,4,0),"")</f>
        <v/>
      </c>
      <c r="AM12" s="105" t="str">
        <f>IFERROR(VLOOKUP('別紙（積算シート）'!$C$26,'別紙（積算シート）'!$O$10:$S$53,4,0),"")</f>
        <v/>
      </c>
      <c r="AN12" s="105" t="str">
        <f>IFERROR(VLOOKUP('別紙（積算シート）'!$C$26,'別紙（積算シート）'!$O$10:$S$53,4,0),"")</f>
        <v/>
      </c>
      <c r="AO12" s="105" t="str">
        <f>IFERROR(VLOOKUP('別紙（積算シート）'!$C$26,'別紙（積算シート）'!$O$10:$S$53,4,0),"")</f>
        <v/>
      </c>
      <c r="AP12" s="105" t="str">
        <f>IFERROR(VLOOKUP('別紙（積算シート）'!$C$26,'別紙（積算シート）'!$O$10:$S$53,4,0),"")</f>
        <v/>
      </c>
      <c r="AQ12" s="105" t="str">
        <f>IFERROR(VLOOKUP('別紙（積算シート）'!$C$26,'別紙（積算シート）'!$O$10:$S$53,4,0),"")</f>
        <v/>
      </c>
      <c r="AR12" s="83">
        <f>SUM(AF12:AQ12)</f>
        <v>0</v>
      </c>
      <c r="AS12" s="104" t="str">
        <f>IFERROR(VLOOKUP('別紙（積算シート）'!$C$26,'別紙（積算シート）'!$O$10:$S$53,5,0),"")</f>
        <v/>
      </c>
      <c r="AT12" s="105" t="str">
        <f>IFERROR(VLOOKUP('別紙（積算シート）'!$C$26,'別紙（積算シート）'!$O$10:$S$53,5,0),"")</f>
        <v/>
      </c>
      <c r="AU12" s="105" t="str">
        <f>IFERROR(VLOOKUP('別紙（積算シート）'!$C$26,'別紙（積算シート）'!$O$10:$S$53,5,0),"")</f>
        <v/>
      </c>
      <c r="AV12" s="105" t="str">
        <f>IFERROR(VLOOKUP('別紙（積算シート）'!$C$26,'別紙（積算シート）'!$O$10:$S$53,5,0),"")</f>
        <v/>
      </c>
      <c r="AW12" s="105" t="str">
        <f>IFERROR(VLOOKUP('別紙（積算シート）'!$C$26,'別紙（積算シート）'!$O$10:$S$53,5,0),"")</f>
        <v/>
      </c>
      <c r="AX12" s="105" t="str">
        <f>IFERROR(VLOOKUP('別紙（積算シート）'!$C$26,'別紙（積算シート）'!$O$10:$S$53,5,0),"")</f>
        <v/>
      </c>
      <c r="AY12" s="105" t="str">
        <f>IFERROR(VLOOKUP('別紙（積算シート）'!$C$26,'別紙（積算シート）'!$O$10:$S$53,5,0),"")</f>
        <v/>
      </c>
      <c r="AZ12" s="105" t="str">
        <f>IFERROR(VLOOKUP('別紙（積算シート）'!$C$26,'別紙（積算シート）'!$O$10:$S$53,5,0),"")</f>
        <v/>
      </c>
      <c r="BA12" s="105" t="str">
        <f>IFERROR(VLOOKUP('別紙（積算シート）'!$C$26,'別紙（積算シート）'!$O$10:$S$53,5,0),"")</f>
        <v/>
      </c>
      <c r="BB12" s="105" t="str">
        <f>IFERROR(VLOOKUP('別紙（積算シート）'!$C$26,'別紙（積算シート）'!$O$10:$S$53,5,0),"")</f>
        <v/>
      </c>
      <c r="BC12" s="105" t="str">
        <f>IFERROR(VLOOKUP('別紙（積算シート）'!$C$26,'別紙（積算シート）'!$O$10:$S$53,5,0),"")</f>
        <v/>
      </c>
      <c r="BD12" s="105" t="str">
        <f>IFERROR(VLOOKUP('別紙（積算シート）'!$C$26,'別紙（積算シート）'!$O$10:$S$53,5,0),"")</f>
        <v/>
      </c>
      <c r="BE12" s="83">
        <f>SUM(AS12:BD12)</f>
        <v>0</v>
      </c>
    </row>
    <row r="13" spans="2:57" ht="30" customHeight="1">
      <c r="B13" s="73">
        <v>6</v>
      </c>
      <c r="C13" s="75">
        <f>'別紙（積算シート）'!C30</f>
        <v>0</v>
      </c>
      <c r="D13" s="79">
        <f>'別紙（積算シート）'!E30</f>
        <v>0</v>
      </c>
      <c r="E13" s="111"/>
      <c r="F13" s="104" t="str">
        <f>IFERROR(VLOOKUP('別紙（積算シート）'!$C$30,'別紙（積算シート）'!$O$10:$S$53,2,0),"")</f>
        <v/>
      </c>
      <c r="G13" s="105" t="str">
        <f>IFERROR(VLOOKUP('別紙（積算シート）'!$C$30,'別紙（積算シート）'!$O$10:$S$53,2,0),"")</f>
        <v/>
      </c>
      <c r="H13" s="105" t="str">
        <f>IFERROR(VLOOKUP('別紙（積算シート）'!$C$30,'別紙（積算シート）'!$O$10:$S$53,2,0),"")</f>
        <v/>
      </c>
      <c r="I13" s="105" t="str">
        <f>IFERROR(VLOOKUP('別紙（積算シート）'!$C$30,'別紙（積算シート）'!$O$10:$S$53,2,0),"")</f>
        <v/>
      </c>
      <c r="J13" s="105" t="str">
        <f>IFERROR(VLOOKUP('別紙（積算シート）'!$C$30,'別紙（積算シート）'!$O$10:$S$53,2,0),"")</f>
        <v/>
      </c>
      <c r="K13" s="105" t="str">
        <f>IFERROR(VLOOKUP('別紙（積算シート）'!$C$30,'別紙（積算シート）'!$O$10:$S$53,2,0),"")</f>
        <v/>
      </c>
      <c r="L13" s="105" t="str">
        <f>IFERROR(VLOOKUP('別紙（積算シート）'!$C$30,'別紙（積算シート）'!$O$10:$S$53,2,0),"")</f>
        <v/>
      </c>
      <c r="M13" s="105" t="str">
        <f>IFERROR(VLOOKUP('別紙（積算シート）'!$C$30,'別紙（積算シート）'!$O$10:$S$53,2,0),"")</f>
        <v/>
      </c>
      <c r="N13" s="105" t="str">
        <f>IFERROR(VLOOKUP('別紙（積算シート）'!$C$30,'別紙（積算シート）'!$O$10:$S$53,2,0),"")</f>
        <v/>
      </c>
      <c r="O13" s="105" t="str">
        <f>IFERROR(VLOOKUP('別紙（積算シート）'!$C$30,'別紙（積算シート）'!$O$10:$S$53,2,0),"")</f>
        <v/>
      </c>
      <c r="P13" s="105" t="str">
        <f>IFERROR(VLOOKUP('別紙（積算シート）'!$C$30,'別紙（積算シート）'!$O$10:$S$53,2,0),"")</f>
        <v/>
      </c>
      <c r="Q13" s="105" t="str">
        <f>IFERROR(VLOOKUP('別紙（積算シート）'!$C$30,'別紙（積算シート）'!$O$10:$S$53,2,0),"")</f>
        <v/>
      </c>
      <c r="R13" s="79">
        <f t="shared" ref="R13:R16" si="4">SUM(F13:Q13)</f>
        <v>0</v>
      </c>
      <c r="S13" s="104" t="str">
        <f>IFERROR(VLOOKUP('別紙（積算シート）'!$C$30,'別紙（積算シート）'!$O$10:$S$53,3,0),"")</f>
        <v/>
      </c>
      <c r="T13" s="105" t="str">
        <f>IFERROR(VLOOKUP('別紙（積算シート）'!$C$30,'別紙（積算シート）'!$O$10:$S$53,3,0),"")</f>
        <v/>
      </c>
      <c r="U13" s="105" t="str">
        <f>IFERROR(VLOOKUP('別紙（積算シート）'!$C$30,'別紙（積算シート）'!$O$10:$S$53,3,0),"")</f>
        <v/>
      </c>
      <c r="V13" s="105" t="str">
        <f>IFERROR(VLOOKUP('別紙（積算シート）'!$C$30,'別紙（積算シート）'!$O$10:$S$53,3,0),"")</f>
        <v/>
      </c>
      <c r="W13" s="105" t="str">
        <f>IFERROR(VLOOKUP('別紙（積算シート）'!$C$30,'別紙（積算シート）'!$O$10:$S$53,3,0),"")</f>
        <v/>
      </c>
      <c r="X13" s="105" t="str">
        <f>IFERROR(VLOOKUP('別紙（積算シート）'!$C$30,'別紙（積算シート）'!$O$10:$S$53,3,0),"")</f>
        <v/>
      </c>
      <c r="Y13" s="105" t="str">
        <f>IFERROR(VLOOKUP('別紙（積算シート）'!$C$30,'別紙（積算シート）'!$O$10:$S$53,3,0),"")</f>
        <v/>
      </c>
      <c r="Z13" s="105" t="str">
        <f>IFERROR(VLOOKUP('別紙（積算シート）'!$C$30,'別紙（積算シート）'!$O$10:$S$53,3,0),"")</f>
        <v/>
      </c>
      <c r="AA13" s="105" t="str">
        <f>IFERROR(VLOOKUP('別紙（積算シート）'!$C$30,'別紙（積算シート）'!$O$10:$S$53,3,0),"")</f>
        <v/>
      </c>
      <c r="AB13" s="105" t="str">
        <f>IFERROR(VLOOKUP('別紙（積算シート）'!$C$30,'別紙（積算シート）'!$O$10:$S$53,3,0),"")</f>
        <v/>
      </c>
      <c r="AC13" s="105" t="str">
        <f>IFERROR(VLOOKUP('別紙（積算シート）'!$C$30,'別紙（積算シート）'!$O$10:$S$53,3,0),"")</f>
        <v/>
      </c>
      <c r="AD13" s="105" t="str">
        <f>IFERROR(VLOOKUP('別紙（積算シート）'!$C$30,'別紙（積算シート）'!$O$10:$S$53,3,0),"")</f>
        <v/>
      </c>
      <c r="AE13" s="83">
        <f t="shared" ref="AE13:AE16" si="5">SUM(S13:AD13)</f>
        <v>0</v>
      </c>
      <c r="AF13" s="104" t="str">
        <f>IFERROR(VLOOKUP('別紙（積算シート）'!$C$30,'別紙（積算シート）'!$O$10:$S$53,4,0),"")</f>
        <v/>
      </c>
      <c r="AG13" s="105" t="str">
        <f>IFERROR(VLOOKUP('別紙（積算シート）'!$C$30,'別紙（積算シート）'!$O$10:$S$53,4,0),"")</f>
        <v/>
      </c>
      <c r="AH13" s="105" t="str">
        <f>IFERROR(VLOOKUP('別紙（積算シート）'!$C$30,'別紙（積算シート）'!$O$10:$S$53,4,0),"")</f>
        <v/>
      </c>
      <c r="AI13" s="105" t="str">
        <f>IFERROR(VLOOKUP('別紙（積算シート）'!$C$30,'別紙（積算シート）'!$O$10:$S$53,4,0),"")</f>
        <v/>
      </c>
      <c r="AJ13" s="105" t="str">
        <f>IFERROR(VLOOKUP('別紙（積算シート）'!$C$30,'別紙（積算シート）'!$O$10:$S$53,4,0),"")</f>
        <v/>
      </c>
      <c r="AK13" s="105" t="str">
        <f>IFERROR(VLOOKUP('別紙（積算シート）'!$C$30,'別紙（積算シート）'!$O$10:$S$53,4,0),"")</f>
        <v/>
      </c>
      <c r="AL13" s="105" t="str">
        <f>IFERROR(VLOOKUP('別紙（積算シート）'!$C$30,'別紙（積算シート）'!$O$10:$S$53,4,0),"")</f>
        <v/>
      </c>
      <c r="AM13" s="105" t="str">
        <f>IFERROR(VLOOKUP('別紙（積算シート）'!$C$30,'別紙（積算シート）'!$O$10:$S$53,4,0),"")</f>
        <v/>
      </c>
      <c r="AN13" s="105" t="str">
        <f>IFERROR(VLOOKUP('別紙（積算シート）'!$C$30,'別紙（積算シート）'!$O$10:$S$53,4,0),"")</f>
        <v/>
      </c>
      <c r="AO13" s="105" t="str">
        <f>IFERROR(VLOOKUP('別紙（積算シート）'!$C$30,'別紙（積算シート）'!$O$10:$S$53,4,0),"")</f>
        <v/>
      </c>
      <c r="AP13" s="105" t="str">
        <f>IFERROR(VLOOKUP('別紙（積算シート）'!$C$30,'別紙（積算シート）'!$O$10:$S$53,4,0),"")</f>
        <v/>
      </c>
      <c r="AQ13" s="105" t="str">
        <f>IFERROR(VLOOKUP('別紙（積算シート）'!$C$30,'別紙（積算シート）'!$O$10:$S$53,4,0),"")</f>
        <v/>
      </c>
      <c r="AR13" s="83">
        <f t="shared" ref="AR13:AR16" si="6">SUM(AF13:AQ13)</f>
        <v>0</v>
      </c>
      <c r="AS13" s="104" t="str">
        <f>IFERROR(VLOOKUP('別紙（積算シート）'!$C$30,'別紙（積算シート）'!$O$10:$S$53,5,0),"")</f>
        <v/>
      </c>
      <c r="AT13" s="105" t="str">
        <f>IFERROR(VLOOKUP('別紙（積算シート）'!$C$30,'別紙（積算シート）'!$O$10:$S$53,5,0),"")</f>
        <v/>
      </c>
      <c r="AU13" s="105" t="str">
        <f>IFERROR(VLOOKUP('別紙（積算シート）'!$C$30,'別紙（積算シート）'!$O$10:$S$53,5,0),"")</f>
        <v/>
      </c>
      <c r="AV13" s="105" t="str">
        <f>IFERROR(VLOOKUP('別紙（積算シート）'!$C$30,'別紙（積算シート）'!$O$10:$S$53,5,0),"")</f>
        <v/>
      </c>
      <c r="AW13" s="105" t="str">
        <f>IFERROR(VLOOKUP('別紙（積算シート）'!$C$30,'別紙（積算シート）'!$O$10:$S$53,5,0),"")</f>
        <v/>
      </c>
      <c r="AX13" s="105" t="str">
        <f>IFERROR(VLOOKUP('別紙（積算シート）'!$C$30,'別紙（積算シート）'!$O$10:$S$53,5,0),"")</f>
        <v/>
      </c>
      <c r="AY13" s="105" t="str">
        <f>IFERROR(VLOOKUP('別紙（積算シート）'!$C$30,'別紙（積算シート）'!$O$10:$S$53,5,0),"")</f>
        <v/>
      </c>
      <c r="AZ13" s="105" t="str">
        <f>IFERROR(VLOOKUP('別紙（積算シート）'!$C$30,'別紙（積算シート）'!$O$10:$S$53,5,0),"")</f>
        <v/>
      </c>
      <c r="BA13" s="105" t="str">
        <f>IFERROR(VLOOKUP('別紙（積算シート）'!$C$30,'別紙（積算シート）'!$O$10:$S$53,5,0),"")</f>
        <v/>
      </c>
      <c r="BB13" s="105" t="str">
        <f>IFERROR(VLOOKUP('別紙（積算シート）'!$C$30,'別紙（積算シート）'!$O$10:$S$53,5,0),"")</f>
        <v/>
      </c>
      <c r="BC13" s="105" t="str">
        <f>IFERROR(VLOOKUP('別紙（積算シート）'!$C$30,'別紙（積算シート）'!$O$10:$S$53,5,0),"")</f>
        <v/>
      </c>
      <c r="BD13" s="105" t="str">
        <f>IFERROR(VLOOKUP('別紙（積算シート）'!$C$30,'別紙（積算シート）'!$O$10:$S$53,5,0),"")</f>
        <v/>
      </c>
      <c r="BE13" s="83">
        <f t="shared" ref="BE13:BE16" si="7">SUM(AS13:BD13)</f>
        <v>0</v>
      </c>
    </row>
    <row r="14" spans="2:57" ht="30" customHeight="1">
      <c r="B14" s="73">
        <v>7</v>
      </c>
      <c r="C14" s="75">
        <f>'別紙（積算シート）'!C34</f>
        <v>0</v>
      </c>
      <c r="D14" s="79">
        <f>'別紙（積算シート）'!E34</f>
        <v>0</v>
      </c>
      <c r="E14" s="111"/>
      <c r="F14" s="104" t="str">
        <f>IFERROR(VLOOKUP('別紙（積算シート）'!$C$34,'別紙（積算シート）'!$O$10:$S$53,2,0),"")</f>
        <v/>
      </c>
      <c r="G14" s="105" t="str">
        <f>IFERROR(VLOOKUP('別紙（積算シート）'!$C$34,'別紙（積算シート）'!$O$10:$S$53,2,0),"")</f>
        <v/>
      </c>
      <c r="H14" s="105" t="str">
        <f>IFERROR(VLOOKUP('別紙（積算シート）'!$C$34,'別紙（積算シート）'!$O$10:$S$53,2,0),"")</f>
        <v/>
      </c>
      <c r="I14" s="105" t="str">
        <f>IFERROR(VLOOKUP('別紙（積算シート）'!$C$34,'別紙（積算シート）'!$O$10:$S$53,2,0),"")</f>
        <v/>
      </c>
      <c r="J14" s="105" t="str">
        <f>IFERROR(VLOOKUP('別紙（積算シート）'!$C$34,'別紙（積算シート）'!$O$10:$S$53,2,0),"")</f>
        <v/>
      </c>
      <c r="K14" s="105" t="str">
        <f>IFERROR(VLOOKUP('別紙（積算シート）'!$C$34,'別紙（積算シート）'!$O$10:$S$53,2,0),"")</f>
        <v/>
      </c>
      <c r="L14" s="105" t="str">
        <f>IFERROR(VLOOKUP('別紙（積算シート）'!$C$34,'別紙（積算シート）'!$O$10:$S$53,2,0),"")</f>
        <v/>
      </c>
      <c r="M14" s="105" t="str">
        <f>IFERROR(VLOOKUP('別紙（積算シート）'!$C$34,'別紙（積算シート）'!$O$10:$S$53,2,0),"")</f>
        <v/>
      </c>
      <c r="N14" s="105" t="str">
        <f>IFERROR(VLOOKUP('別紙（積算シート）'!$C$34,'別紙（積算シート）'!$O$10:$S$53,2,0),"")</f>
        <v/>
      </c>
      <c r="O14" s="105" t="str">
        <f>IFERROR(VLOOKUP('別紙（積算シート）'!$C$34,'別紙（積算シート）'!$O$10:$S$53,2,0),"")</f>
        <v/>
      </c>
      <c r="P14" s="105" t="str">
        <f>IFERROR(VLOOKUP('別紙（積算シート）'!$C$34,'別紙（積算シート）'!$O$10:$S$53,2,0),"")</f>
        <v/>
      </c>
      <c r="Q14" s="105" t="str">
        <f>IFERROR(VLOOKUP('別紙（積算シート）'!$C$34,'別紙（積算シート）'!$O$10:$S$53,2,0),"")</f>
        <v/>
      </c>
      <c r="R14" s="79">
        <f>SUM(F14:Q14)</f>
        <v>0</v>
      </c>
      <c r="S14" s="104" t="str">
        <f>IFERROR(VLOOKUP('別紙（積算シート）'!$C$34,'別紙（積算シート）'!$O$10:$S$53,3,0),"")</f>
        <v/>
      </c>
      <c r="T14" s="105" t="str">
        <f>IFERROR(VLOOKUP('別紙（積算シート）'!$C$34,'別紙（積算シート）'!$O$10:$S$53,3,0),"")</f>
        <v/>
      </c>
      <c r="U14" s="105" t="str">
        <f>IFERROR(VLOOKUP('別紙（積算シート）'!$C$34,'別紙（積算シート）'!$O$10:$S$53,3,0),"")</f>
        <v/>
      </c>
      <c r="V14" s="105" t="str">
        <f>IFERROR(VLOOKUP('別紙（積算シート）'!$C$34,'別紙（積算シート）'!$O$10:$S$53,3,0),"")</f>
        <v/>
      </c>
      <c r="W14" s="105" t="str">
        <f>IFERROR(VLOOKUP('別紙（積算シート）'!$C$34,'別紙（積算シート）'!$O$10:$S$53,3,0),"")</f>
        <v/>
      </c>
      <c r="X14" s="105" t="str">
        <f>IFERROR(VLOOKUP('別紙（積算シート）'!$C$34,'別紙（積算シート）'!$O$10:$S$53,3,0),"")</f>
        <v/>
      </c>
      <c r="Y14" s="105" t="str">
        <f>IFERROR(VLOOKUP('別紙（積算シート）'!$C$34,'別紙（積算シート）'!$O$10:$S$53,3,0),"")</f>
        <v/>
      </c>
      <c r="Z14" s="105" t="str">
        <f>IFERROR(VLOOKUP('別紙（積算シート）'!$C$34,'別紙（積算シート）'!$O$10:$S$53,3,0),"")</f>
        <v/>
      </c>
      <c r="AA14" s="105" t="str">
        <f>IFERROR(VLOOKUP('別紙（積算シート）'!$C$34,'別紙（積算シート）'!$O$10:$S$53,3,0),"")</f>
        <v/>
      </c>
      <c r="AB14" s="105" t="str">
        <f>IFERROR(VLOOKUP('別紙（積算シート）'!$C$34,'別紙（積算シート）'!$O$10:$S$53,3,0),"")</f>
        <v/>
      </c>
      <c r="AC14" s="105" t="str">
        <f>IFERROR(VLOOKUP('別紙（積算シート）'!$C$34,'別紙（積算シート）'!$O$10:$S$53,3,0),"")</f>
        <v/>
      </c>
      <c r="AD14" s="105" t="str">
        <f>IFERROR(VLOOKUP('別紙（積算シート）'!$C$34,'別紙（積算シート）'!$O$10:$S$53,3,0),"")</f>
        <v/>
      </c>
      <c r="AE14" s="83">
        <f>SUM(S14:AD14)</f>
        <v>0</v>
      </c>
      <c r="AF14" s="104" t="str">
        <f>IFERROR(VLOOKUP('別紙（積算シート）'!$C$34,'別紙（積算シート）'!$O$10:$S$53,4,0),"")</f>
        <v/>
      </c>
      <c r="AG14" s="105" t="str">
        <f>IFERROR(VLOOKUP('別紙（積算シート）'!$C$34,'別紙（積算シート）'!$O$10:$S$53,4,0),"")</f>
        <v/>
      </c>
      <c r="AH14" s="105" t="str">
        <f>IFERROR(VLOOKUP('別紙（積算シート）'!$C$34,'別紙（積算シート）'!$O$10:$S$53,4,0),"")</f>
        <v/>
      </c>
      <c r="AI14" s="105" t="str">
        <f>IFERROR(VLOOKUP('別紙（積算シート）'!$C$34,'別紙（積算シート）'!$O$10:$S$53,4,0),"")</f>
        <v/>
      </c>
      <c r="AJ14" s="105" t="str">
        <f>IFERROR(VLOOKUP('別紙（積算シート）'!$C$34,'別紙（積算シート）'!$O$10:$S$53,4,0),"")</f>
        <v/>
      </c>
      <c r="AK14" s="105" t="str">
        <f>IFERROR(VLOOKUP('別紙（積算シート）'!$C$34,'別紙（積算シート）'!$O$10:$S$53,4,0),"")</f>
        <v/>
      </c>
      <c r="AL14" s="105" t="str">
        <f>IFERROR(VLOOKUP('別紙（積算シート）'!$C$34,'別紙（積算シート）'!$O$10:$S$53,4,0),"")</f>
        <v/>
      </c>
      <c r="AM14" s="105" t="str">
        <f>IFERROR(VLOOKUP('別紙（積算シート）'!$C$34,'別紙（積算シート）'!$O$10:$S$53,4,0),"")</f>
        <v/>
      </c>
      <c r="AN14" s="105" t="str">
        <f>IFERROR(VLOOKUP('別紙（積算シート）'!$C$34,'別紙（積算シート）'!$O$10:$S$53,4,0),"")</f>
        <v/>
      </c>
      <c r="AO14" s="105" t="str">
        <f>IFERROR(VLOOKUP('別紙（積算シート）'!$C$34,'別紙（積算シート）'!$O$10:$S$53,4,0),"")</f>
        <v/>
      </c>
      <c r="AP14" s="105" t="str">
        <f>IFERROR(VLOOKUP('別紙（積算シート）'!$C$34,'別紙（積算シート）'!$O$10:$S$53,4,0),"")</f>
        <v/>
      </c>
      <c r="AQ14" s="105" t="str">
        <f>IFERROR(VLOOKUP('別紙（積算シート）'!$C$34,'別紙（積算シート）'!$O$10:$S$53,4,0),"")</f>
        <v/>
      </c>
      <c r="AR14" s="83">
        <f>SUM(AF14:AQ14)</f>
        <v>0</v>
      </c>
      <c r="AS14" s="104" t="str">
        <f>IFERROR(VLOOKUP('別紙（積算シート）'!$C$34,'別紙（積算シート）'!$O$10:$S$53,5,0),"")</f>
        <v/>
      </c>
      <c r="AT14" s="105" t="str">
        <f>IFERROR(VLOOKUP('別紙（積算シート）'!$C$34,'別紙（積算シート）'!$O$10:$S$53,5,0),"")</f>
        <v/>
      </c>
      <c r="AU14" s="105" t="str">
        <f>IFERROR(VLOOKUP('別紙（積算シート）'!$C$34,'別紙（積算シート）'!$O$10:$S$53,5,0),"")</f>
        <v/>
      </c>
      <c r="AV14" s="105" t="str">
        <f>IFERROR(VLOOKUP('別紙（積算シート）'!$C$34,'別紙（積算シート）'!$O$10:$S$53,5,0),"")</f>
        <v/>
      </c>
      <c r="AW14" s="105" t="str">
        <f>IFERROR(VLOOKUP('別紙（積算シート）'!$C$34,'別紙（積算シート）'!$O$10:$S$53,5,0),"")</f>
        <v/>
      </c>
      <c r="AX14" s="105" t="str">
        <f>IFERROR(VLOOKUP('別紙（積算シート）'!$C$34,'別紙（積算シート）'!$O$10:$S$53,5,0),"")</f>
        <v/>
      </c>
      <c r="AY14" s="105" t="str">
        <f>IFERROR(VLOOKUP('別紙（積算シート）'!$C$34,'別紙（積算シート）'!$O$10:$S$53,5,0),"")</f>
        <v/>
      </c>
      <c r="AZ14" s="105" t="str">
        <f>IFERROR(VLOOKUP('別紙（積算シート）'!$C$34,'別紙（積算シート）'!$O$10:$S$53,5,0),"")</f>
        <v/>
      </c>
      <c r="BA14" s="105" t="str">
        <f>IFERROR(VLOOKUP('別紙（積算シート）'!$C$34,'別紙（積算シート）'!$O$10:$S$53,5,0),"")</f>
        <v/>
      </c>
      <c r="BB14" s="105" t="str">
        <f>IFERROR(VLOOKUP('別紙（積算シート）'!$C$34,'別紙（積算シート）'!$O$10:$S$53,5,0),"")</f>
        <v/>
      </c>
      <c r="BC14" s="105" t="str">
        <f>IFERROR(VLOOKUP('別紙（積算シート）'!$C$34,'別紙（積算シート）'!$O$10:$S$53,5,0),"")</f>
        <v/>
      </c>
      <c r="BD14" s="105" t="str">
        <f>IFERROR(VLOOKUP('別紙（積算シート）'!$C$34,'別紙（積算シート）'!$O$10:$S$53,5,0),"")</f>
        <v/>
      </c>
      <c r="BE14" s="83">
        <f>SUM(AS14:BD14)</f>
        <v>0</v>
      </c>
    </row>
    <row r="15" spans="2:57" ht="30" customHeight="1">
      <c r="B15" s="73">
        <v>8</v>
      </c>
      <c r="C15" s="75">
        <f>'別紙（積算シート）'!C38</f>
        <v>0</v>
      </c>
      <c r="D15" s="79">
        <f>'別紙（積算シート）'!E38</f>
        <v>0</v>
      </c>
      <c r="E15" s="111"/>
      <c r="F15" s="104" t="str">
        <f>IFERROR(VLOOKUP('別紙（積算シート）'!$C$38,'別紙（積算シート）'!$O$10:$S$53,2,0),"")</f>
        <v/>
      </c>
      <c r="G15" s="105" t="str">
        <f>IFERROR(VLOOKUP('別紙（積算シート）'!$C$38,'別紙（積算シート）'!$O$10:$S$53,2,0),"")</f>
        <v/>
      </c>
      <c r="H15" s="105" t="str">
        <f>IFERROR(VLOOKUP('別紙（積算シート）'!$C$38,'別紙（積算シート）'!$O$10:$S$53,2,0),"")</f>
        <v/>
      </c>
      <c r="I15" s="105" t="str">
        <f>IFERROR(VLOOKUP('別紙（積算シート）'!$C$38,'別紙（積算シート）'!$O$10:$S$53,2,0),"")</f>
        <v/>
      </c>
      <c r="J15" s="105" t="str">
        <f>IFERROR(VLOOKUP('別紙（積算シート）'!$C$38,'別紙（積算シート）'!$O$10:$S$53,2,0),"")</f>
        <v/>
      </c>
      <c r="K15" s="105" t="str">
        <f>IFERROR(VLOOKUP('別紙（積算シート）'!$C$38,'別紙（積算シート）'!$O$10:$S$53,2,0),"")</f>
        <v/>
      </c>
      <c r="L15" s="105" t="str">
        <f>IFERROR(VLOOKUP('別紙（積算シート）'!$C$38,'別紙（積算シート）'!$O$10:$S$53,2,0),"")</f>
        <v/>
      </c>
      <c r="M15" s="105" t="str">
        <f>IFERROR(VLOOKUP('別紙（積算シート）'!$C$38,'別紙（積算シート）'!$O$10:$S$53,2,0),"")</f>
        <v/>
      </c>
      <c r="N15" s="105" t="str">
        <f>IFERROR(VLOOKUP('別紙（積算シート）'!$C$38,'別紙（積算シート）'!$O$10:$S$53,2,0),"")</f>
        <v/>
      </c>
      <c r="O15" s="105" t="str">
        <f>IFERROR(VLOOKUP('別紙（積算シート）'!$C$38,'別紙（積算シート）'!$O$10:$S$53,2,0),"")</f>
        <v/>
      </c>
      <c r="P15" s="105" t="str">
        <f>IFERROR(VLOOKUP('別紙（積算シート）'!$C$38,'別紙（積算シート）'!$O$10:$S$53,2,0),"")</f>
        <v/>
      </c>
      <c r="Q15" s="105" t="str">
        <f>IFERROR(VLOOKUP('別紙（積算シート）'!$C$38,'別紙（積算シート）'!$O$10:$S$53,2,0),"")</f>
        <v/>
      </c>
      <c r="R15" s="79">
        <f t="shared" ref="R15" si="8">SUM(F15:Q15)</f>
        <v>0</v>
      </c>
      <c r="S15" s="104" t="str">
        <f>IFERROR(VLOOKUP('別紙（積算シート）'!$C$38,'別紙（積算シート）'!$O$10:$S$53,3,0),"")</f>
        <v/>
      </c>
      <c r="T15" s="105" t="str">
        <f>IFERROR(VLOOKUP('別紙（積算シート）'!$C$38,'別紙（積算シート）'!$O$10:$S$53,3,0),"")</f>
        <v/>
      </c>
      <c r="U15" s="105" t="str">
        <f>IFERROR(VLOOKUP('別紙（積算シート）'!$C$38,'別紙（積算シート）'!$O$10:$S$53,3,0),"")</f>
        <v/>
      </c>
      <c r="V15" s="105" t="str">
        <f>IFERROR(VLOOKUP('別紙（積算シート）'!$C$38,'別紙（積算シート）'!$O$10:$S$53,3,0),"")</f>
        <v/>
      </c>
      <c r="W15" s="105" t="str">
        <f>IFERROR(VLOOKUP('別紙（積算シート）'!$C$38,'別紙（積算シート）'!$O$10:$S$53,3,0),"")</f>
        <v/>
      </c>
      <c r="X15" s="105" t="str">
        <f>IFERROR(VLOOKUP('別紙（積算シート）'!$C$38,'別紙（積算シート）'!$O$10:$S$53,3,0),"")</f>
        <v/>
      </c>
      <c r="Y15" s="105" t="str">
        <f>IFERROR(VLOOKUP('別紙（積算シート）'!$C$38,'別紙（積算シート）'!$O$10:$S$53,3,0),"")</f>
        <v/>
      </c>
      <c r="Z15" s="105" t="str">
        <f>IFERROR(VLOOKUP('別紙（積算シート）'!$C$38,'別紙（積算シート）'!$O$10:$S$53,3,0),"")</f>
        <v/>
      </c>
      <c r="AA15" s="105" t="str">
        <f>IFERROR(VLOOKUP('別紙（積算シート）'!$C$38,'別紙（積算シート）'!$O$10:$S$53,3,0),"")</f>
        <v/>
      </c>
      <c r="AB15" s="105" t="str">
        <f>IFERROR(VLOOKUP('別紙（積算シート）'!$C$38,'別紙（積算シート）'!$O$10:$S$53,3,0),"")</f>
        <v/>
      </c>
      <c r="AC15" s="105" t="str">
        <f>IFERROR(VLOOKUP('別紙（積算シート）'!$C$38,'別紙（積算シート）'!$O$10:$S$53,3,0),"")</f>
        <v/>
      </c>
      <c r="AD15" s="105" t="str">
        <f>IFERROR(VLOOKUP('別紙（積算シート）'!$C$38,'別紙（積算シート）'!$O$10:$S$53,3,0),"")</f>
        <v/>
      </c>
      <c r="AE15" s="83">
        <f t="shared" ref="AE15" si="9">SUM(S15:AD15)</f>
        <v>0</v>
      </c>
      <c r="AF15" s="104" t="str">
        <f>IFERROR(VLOOKUP('別紙（積算シート）'!$C$38,'別紙（積算シート）'!$O$10:$S$53,4,0),"")</f>
        <v/>
      </c>
      <c r="AG15" s="105" t="str">
        <f>IFERROR(VLOOKUP('別紙（積算シート）'!$C$38,'別紙（積算シート）'!$O$10:$S$53,4,0),"")</f>
        <v/>
      </c>
      <c r="AH15" s="105" t="str">
        <f>IFERROR(VLOOKUP('別紙（積算シート）'!$C$38,'別紙（積算シート）'!$O$10:$S$53,4,0),"")</f>
        <v/>
      </c>
      <c r="AI15" s="105" t="str">
        <f>IFERROR(VLOOKUP('別紙（積算シート）'!$C$38,'別紙（積算シート）'!$O$10:$S$53,4,0),"")</f>
        <v/>
      </c>
      <c r="AJ15" s="105" t="str">
        <f>IFERROR(VLOOKUP('別紙（積算シート）'!$C$38,'別紙（積算シート）'!$O$10:$S$53,4,0),"")</f>
        <v/>
      </c>
      <c r="AK15" s="105" t="str">
        <f>IFERROR(VLOOKUP('別紙（積算シート）'!$C$38,'別紙（積算シート）'!$O$10:$S$53,4,0),"")</f>
        <v/>
      </c>
      <c r="AL15" s="105" t="str">
        <f>IFERROR(VLOOKUP('別紙（積算シート）'!$C$38,'別紙（積算シート）'!$O$10:$S$53,4,0),"")</f>
        <v/>
      </c>
      <c r="AM15" s="105" t="str">
        <f>IFERROR(VLOOKUP('別紙（積算シート）'!$C$38,'別紙（積算シート）'!$O$10:$S$53,4,0),"")</f>
        <v/>
      </c>
      <c r="AN15" s="105" t="str">
        <f>IFERROR(VLOOKUP('別紙（積算シート）'!$C$38,'別紙（積算シート）'!$O$10:$S$53,4,0),"")</f>
        <v/>
      </c>
      <c r="AO15" s="105" t="str">
        <f>IFERROR(VLOOKUP('別紙（積算シート）'!$C$38,'別紙（積算シート）'!$O$10:$S$53,4,0),"")</f>
        <v/>
      </c>
      <c r="AP15" s="105" t="str">
        <f>IFERROR(VLOOKUP('別紙（積算シート）'!$C$38,'別紙（積算シート）'!$O$10:$S$53,4,0),"")</f>
        <v/>
      </c>
      <c r="AQ15" s="105" t="str">
        <f>IFERROR(VLOOKUP('別紙（積算シート）'!$C$38,'別紙（積算シート）'!$O$10:$S$53,4,0),"")</f>
        <v/>
      </c>
      <c r="AR15" s="83">
        <f t="shared" ref="AR15" si="10">SUM(AF15:AQ15)</f>
        <v>0</v>
      </c>
      <c r="AS15" s="104" t="str">
        <f>IFERROR(VLOOKUP('別紙（積算シート）'!$C$38,'別紙（積算シート）'!$O$10:$S$53,5,0),"")</f>
        <v/>
      </c>
      <c r="AT15" s="105" t="str">
        <f>IFERROR(VLOOKUP('別紙（積算シート）'!$C$38,'別紙（積算シート）'!$O$10:$S$53,5,0),"")</f>
        <v/>
      </c>
      <c r="AU15" s="105" t="str">
        <f>IFERROR(VLOOKUP('別紙（積算シート）'!$C$38,'別紙（積算シート）'!$O$10:$S$53,5,0),"")</f>
        <v/>
      </c>
      <c r="AV15" s="105" t="str">
        <f>IFERROR(VLOOKUP('別紙（積算シート）'!$C$38,'別紙（積算シート）'!$O$10:$S$53,5,0),"")</f>
        <v/>
      </c>
      <c r="AW15" s="105" t="str">
        <f>IFERROR(VLOOKUP('別紙（積算シート）'!$C$38,'別紙（積算シート）'!$O$10:$S$53,5,0),"")</f>
        <v/>
      </c>
      <c r="AX15" s="105" t="str">
        <f>IFERROR(VLOOKUP('別紙（積算シート）'!$C$38,'別紙（積算シート）'!$O$10:$S$53,5,0),"")</f>
        <v/>
      </c>
      <c r="AY15" s="105" t="str">
        <f>IFERROR(VLOOKUP('別紙（積算シート）'!$C$38,'別紙（積算シート）'!$O$10:$S$53,5,0),"")</f>
        <v/>
      </c>
      <c r="AZ15" s="105" t="str">
        <f>IFERROR(VLOOKUP('別紙（積算シート）'!$C$38,'別紙（積算シート）'!$O$10:$S$53,5,0),"")</f>
        <v/>
      </c>
      <c r="BA15" s="105" t="str">
        <f>IFERROR(VLOOKUP('別紙（積算シート）'!$C$38,'別紙（積算シート）'!$O$10:$S$53,5,0),"")</f>
        <v/>
      </c>
      <c r="BB15" s="105" t="str">
        <f>IFERROR(VLOOKUP('別紙（積算シート）'!$C$38,'別紙（積算シート）'!$O$10:$S$53,5,0),"")</f>
        <v/>
      </c>
      <c r="BC15" s="105" t="str">
        <f>IFERROR(VLOOKUP('別紙（積算シート）'!$C$38,'別紙（積算シート）'!$O$10:$S$53,5,0),"")</f>
        <v/>
      </c>
      <c r="BD15" s="105" t="str">
        <f>IFERROR(VLOOKUP('別紙（積算シート）'!$C$38,'別紙（積算シート）'!$O$10:$S$53,5,0),"")</f>
        <v/>
      </c>
      <c r="BE15" s="83">
        <f t="shared" ref="BE15" si="11">SUM(AS15:BD15)</f>
        <v>0</v>
      </c>
    </row>
    <row r="16" spans="2:57" ht="30" customHeight="1">
      <c r="B16" s="73">
        <v>9</v>
      </c>
      <c r="C16" s="75">
        <f>'別紙（積算シート）'!C42</f>
        <v>0</v>
      </c>
      <c r="D16" s="79">
        <f>'別紙（積算シート）'!E42</f>
        <v>0</v>
      </c>
      <c r="E16" s="111"/>
      <c r="F16" s="104" t="str">
        <f>IFERROR(VLOOKUP('別紙（積算シート）'!$C$42,'別紙（積算シート）'!$O$10:$S$53,2,0),"")</f>
        <v/>
      </c>
      <c r="G16" s="105" t="str">
        <f>IFERROR(VLOOKUP('別紙（積算シート）'!$C$42,'別紙（積算シート）'!$O$10:$S$53,2,0),"")</f>
        <v/>
      </c>
      <c r="H16" s="105" t="str">
        <f>IFERROR(VLOOKUP('別紙（積算シート）'!$C$42,'別紙（積算シート）'!$O$10:$S$53,2,0),"")</f>
        <v/>
      </c>
      <c r="I16" s="105" t="str">
        <f>IFERROR(VLOOKUP('別紙（積算シート）'!$C$42,'別紙（積算シート）'!$O$10:$S$53,2,0),"")</f>
        <v/>
      </c>
      <c r="J16" s="105" t="str">
        <f>IFERROR(VLOOKUP('別紙（積算シート）'!$C$42,'別紙（積算シート）'!$O$10:$S$53,2,0),"")</f>
        <v/>
      </c>
      <c r="K16" s="105" t="str">
        <f>IFERROR(VLOOKUP('別紙（積算シート）'!$C$42,'別紙（積算シート）'!$O$10:$S$53,2,0),"")</f>
        <v/>
      </c>
      <c r="L16" s="105" t="str">
        <f>IFERROR(VLOOKUP('別紙（積算シート）'!$C$42,'別紙（積算シート）'!$O$10:$S$53,2,0),"")</f>
        <v/>
      </c>
      <c r="M16" s="105" t="str">
        <f>IFERROR(VLOOKUP('別紙（積算シート）'!$C$42,'別紙（積算シート）'!$O$10:$S$53,2,0),"")</f>
        <v/>
      </c>
      <c r="N16" s="105" t="str">
        <f>IFERROR(VLOOKUP('別紙（積算シート）'!$C$42,'別紙（積算シート）'!$O$10:$S$53,2,0),"")</f>
        <v/>
      </c>
      <c r="O16" s="105" t="str">
        <f>IFERROR(VLOOKUP('別紙（積算シート）'!$C$42,'別紙（積算シート）'!$O$10:$S$53,2,0),"")</f>
        <v/>
      </c>
      <c r="P16" s="105" t="str">
        <f>IFERROR(VLOOKUP('別紙（積算シート）'!$C$42,'別紙（積算シート）'!$O$10:$S$53,2,0),"")</f>
        <v/>
      </c>
      <c r="Q16" s="105" t="str">
        <f>IFERROR(VLOOKUP('別紙（積算シート）'!$C$42,'別紙（積算シート）'!$O$10:$S$53,2,0),"")</f>
        <v/>
      </c>
      <c r="R16" s="79">
        <f t="shared" si="4"/>
        <v>0</v>
      </c>
      <c r="S16" s="104" t="str">
        <f>IFERROR(VLOOKUP('別紙（積算シート）'!$C$42,'別紙（積算シート）'!$O$10:$S$53,3,0),"")</f>
        <v/>
      </c>
      <c r="T16" s="105" t="str">
        <f>IFERROR(VLOOKUP('別紙（積算シート）'!$C$42,'別紙（積算シート）'!$O$10:$S$53,3,0),"")</f>
        <v/>
      </c>
      <c r="U16" s="105" t="str">
        <f>IFERROR(VLOOKUP('別紙（積算シート）'!$C$42,'別紙（積算シート）'!$O$10:$S$53,3,0),"")</f>
        <v/>
      </c>
      <c r="V16" s="105" t="str">
        <f>IFERROR(VLOOKUP('別紙（積算シート）'!$C$42,'別紙（積算シート）'!$O$10:$S$53,3,0),"")</f>
        <v/>
      </c>
      <c r="W16" s="105" t="str">
        <f>IFERROR(VLOOKUP('別紙（積算シート）'!$C$42,'別紙（積算シート）'!$O$10:$S$53,3,0),"")</f>
        <v/>
      </c>
      <c r="X16" s="105" t="str">
        <f>IFERROR(VLOOKUP('別紙（積算シート）'!$C$42,'別紙（積算シート）'!$O$10:$S$53,3,0),"")</f>
        <v/>
      </c>
      <c r="Y16" s="105" t="str">
        <f>IFERROR(VLOOKUP('別紙（積算シート）'!$C$42,'別紙（積算シート）'!$O$10:$S$53,3,0),"")</f>
        <v/>
      </c>
      <c r="Z16" s="105" t="str">
        <f>IFERROR(VLOOKUP('別紙（積算シート）'!$C$42,'別紙（積算シート）'!$O$10:$S$53,3,0),"")</f>
        <v/>
      </c>
      <c r="AA16" s="105" t="str">
        <f>IFERROR(VLOOKUP('別紙（積算シート）'!$C$42,'別紙（積算シート）'!$O$10:$S$53,3,0),"")</f>
        <v/>
      </c>
      <c r="AB16" s="105" t="str">
        <f>IFERROR(VLOOKUP('別紙（積算シート）'!$C$42,'別紙（積算シート）'!$O$10:$S$53,3,0),"")</f>
        <v/>
      </c>
      <c r="AC16" s="105" t="str">
        <f>IFERROR(VLOOKUP('別紙（積算シート）'!$C$42,'別紙（積算シート）'!$O$10:$S$53,3,0),"")</f>
        <v/>
      </c>
      <c r="AD16" s="105" t="str">
        <f>IFERROR(VLOOKUP('別紙（積算シート）'!$C$42,'別紙（積算シート）'!$O$10:$S$53,3,0),"")</f>
        <v/>
      </c>
      <c r="AE16" s="83">
        <f t="shared" si="5"/>
        <v>0</v>
      </c>
      <c r="AF16" s="104" t="str">
        <f>IFERROR(VLOOKUP('別紙（積算シート）'!$C$42,'別紙（積算シート）'!$O$10:$S$53,4,0),"")</f>
        <v/>
      </c>
      <c r="AG16" s="105" t="str">
        <f>IFERROR(VLOOKUP('別紙（積算シート）'!$C$42,'別紙（積算シート）'!$O$10:$S$53,4,0),"")</f>
        <v/>
      </c>
      <c r="AH16" s="105" t="str">
        <f>IFERROR(VLOOKUP('別紙（積算シート）'!$C$42,'別紙（積算シート）'!$O$10:$S$53,4,0),"")</f>
        <v/>
      </c>
      <c r="AI16" s="105" t="str">
        <f>IFERROR(VLOOKUP('別紙（積算シート）'!$C$42,'別紙（積算シート）'!$O$10:$S$53,4,0),"")</f>
        <v/>
      </c>
      <c r="AJ16" s="105" t="str">
        <f>IFERROR(VLOOKUP('別紙（積算シート）'!$C$42,'別紙（積算シート）'!$O$10:$S$53,4,0),"")</f>
        <v/>
      </c>
      <c r="AK16" s="105" t="str">
        <f>IFERROR(VLOOKUP('別紙（積算シート）'!$C$42,'別紙（積算シート）'!$O$10:$S$53,4,0),"")</f>
        <v/>
      </c>
      <c r="AL16" s="105" t="str">
        <f>IFERROR(VLOOKUP('別紙（積算シート）'!$C$42,'別紙（積算シート）'!$O$10:$S$53,4,0),"")</f>
        <v/>
      </c>
      <c r="AM16" s="105" t="str">
        <f>IFERROR(VLOOKUP('別紙（積算シート）'!$C$42,'別紙（積算シート）'!$O$10:$S$53,4,0),"")</f>
        <v/>
      </c>
      <c r="AN16" s="105" t="str">
        <f>IFERROR(VLOOKUP('別紙（積算シート）'!$C$42,'別紙（積算シート）'!$O$10:$S$53,4,0),"")</f>
        <v/>
      </c>
      <c r="AO16" s="105" t="str">
        <f>IFERROR(VLOOKUP('別紙（積算シート）'!$C$42,'別紙（積算シート）'!$O$10:$S$53,4,0),"")</f>
        <v/>
      </c>
      <c r="AP16" s="105" t="str">
        <f>IFERROR(VLOOKUP('別紙（積算シート）'!$C$42,'別紙（積算シート）'!$O$10:$S$53,4,0),"")</f>
        <v/>
      </c>
      <c r="AQ16" s="105" t="str">
        <f>IFERROR(VLOOKUP('別紙（積算シート）'!$C$42,'別紙（積算シート）'!$O$10:$S$53,4,0),"")</f>
        <v/>
      </c>
      <c r="AR16" s="83">
        <f t="shared" si="6"/>
        <v>0</v>
      </c>
      <c r="AS16" s="104" t="str">
        <f>IFERROR(VLOOKUP('別紙（積算シート）'!$C$42,'別紙（積算シート）'!$O$10:$S$53,5,0),"")</f>
        <v/>
      </c>
      <c r="AT16" s="105" t="str">
        <f>IFERROR(VLOOKUP('別紙（積算シート）'!$C$42,'別紙（積算シート）'!$O$10:$S$53,5,0),"")</f>
        <v/>
      </c>
      <c r="AU16" s="105" t="str">
        <f>IFERROR(VLOOKUP('別紙（積算シート）'!$C$42,'別紙（積算シート）'!$O$10:$S$53,5,0),"")</f>
        <v/>
      </c>
      <c r="AV16" s="105" t="str">
        <f>IFERROR(VLOOKUP('別紙（積算シート）'!$C$42,'別紙（積算シート）'!$O$10:$S$53,5,0),"")</f>
        <v/>
      </c>
      <c r="AW16" s="105" t="str">
        <f>IFERROR(VLOOKUP('別紙（積算シート）'!$C$42,'別紙（積算シート）'!$O$10:$S$53,5,0),"")</f>
        <v/>
      </c>
      <c r="AX16" s="105" t="str">
        <f>IFERROR(VLOOKUP('別紙（積算シート）'!$C$42,'別紙（積算シート）'!$O$10:$S$53,5,0),"")</f>
        <v/>
      </c>
      <c r="AY16" s="105" t="str">
        <f>IFERROR(VLOOKUP('別紙（積算シート）'!$C$42,'別紙（積算シート）'!$O$10:$S$53,5,0),"")</f>
        <v/>
      </c>
      <c r="AZ16" s="105" t="str">
        <f>IFERROR(VLOOKUP('別紙（積算シート）'!$C$42,'別紙（積算シート）'!$O$10:$S$53,5,0),"")</f>
        <v/>
      </c>
      <c r="BA16" s="105" t="str">
        <f>IFERROR(VLOOKUP('別紙（積算シート）'!$C$42,'別紙（積算シート）'!$O$10:$S$53,5,0),"")</f>
        <v/>
      </c>
      <c r="BB16" s="105" t="str">
        <f>IFERROR(VLOOKUP('別紙（積算シート）'!$C$42,'別紙（積算シート）'!$O$10:$S$53,5,0),"")</f>
        <v/>
      </c>
      <c r="BC16" s="105" t="str">
        <f>IFERROR(VLOOKUP('別紙（積算シート）'!$C$42,'別紙（積算シート）'!$O$10:$S$53,5,0),"")</f>
        <v/>
      </c>
      <c r="BD16" s="105" t="str">
        <f>IFERROR(VLOOKUP('別紙（積算シート）'!$C$42,'別紙（積算シート）'!$O$10:$S$53,5,0),"")</f>
        <v/>
      </c>
      <c r="BE16" s="83">
        <f t="shared" si="7"/>
        <v>0</v>
      </c>
    </row>
    <row r="17" spans="2:57" ht="30" customHeight="1" thickBot="1">
      <c r="B17" s="73">
        <v>10</v>
      </c>
      <c r="C17" s="75">
        <f>'別紙（積算シート）'!C46</f>
        <v>0</v>
      </c>
      <c r="D17" s="79">
        <f>'別紙（積算シート）'!E46</f>
        <v>0</v>
      </c>
      <c r="E17" s="112"/>
      <c r="F17" s="106" t="str">
        <f>IFERROR(VLOOKUP('別紙（積算シート）'!$C$46,'別紙（積算シート）'!$O$10:$S$53,2,0),"")</f>
        <v/>
      </c>
      <c r="G17" s="107" t="str">
        <f>IFERROR(VLOOKUP('別紙（積算シート）'!$C$46,'別紙（積算シート）'!$O$10:$S$53,2,0),"")</f>
        <v/>
      </c>
      <c r="H17" s="107" t="str">
        <f>IFERROR(VLOOKUP('別紙（積算シート）'!$C$46,'別紙（積算シート）'!$O$10:$S$53,2,0),"")</f>
        <v/>
      </c>
      <c r="I17" s="107" t="str">
        <f>IFERROR(VLOOKUP('別紙（積算シート）'!$C$46,'別紙（積算シート）'!$O$10:$S$53,2,0),"")</f>
        <v/>
      </c>
      <c r="J17" s="107" t="str">
        <f>IFERROR(VLOOKUP('別紙（積算シート）'!$C$46,'別紙（積算シート）'!$O$10:$S$53,2,0),"")</f>
        <v/>
      </c>
      <c r="K17" s="107" t="str">
        <f>IFERROR(VLOOKUP('別紙（積算シート）'!$C$46,'別紙（積算シート）'!$O$10:$S$53,2,0),"")</f>
        <v/>
      </c>
      <c r="L17" s="107" t="str">
        <f>IFERROR(VLOOKUP('別紙（積算シート）'!$C$46,'別紙（積算シート）'!$O$10:$S$53,2,0),"")</f>
        <v/>
      </c>
      <c r="M17" s="107" t="str">
        <f>IFERROR(VLOOKUP('別紙（積算シート）'!$C$46,'別紙（積算シート）'!$O$10:$S$53,2,0),"")</f>
        <v/>
      </c>
      <c r="N17" s="107" t="str">
        <f>IFERROR(VLOOKUP('別紙（積算シート）'!$C$46,'別紙（積算シート）'!$O$10:$S$53,2,0),"")</f>
        <v/>
      </c>
      <c r="O17" s="107" t="str">
        <f>IFERROR(VLOOKUP('別紙（積算シート）'!$C$46,'別紙（積算シート）'!$O$10:$S$53,2,0),"")</f>
        <v/>
      </c>
      <c r="P17" s="107" t="str">
        <f>IFERROR(VLOOKUP('別紙（積算シート）'!$C$46,'別紙（積算シート）'!$O$10:$S$53,2,0),"")</f>
        <v/>
      </c>
      <c r="Q17" s="107" t="str">
        <f>IFERROR(VLOOKUP('別紙（積算シート）'!$C$46,'別紙（積算シート）'!$O$10:$S$53,2,0),"")</f>
        <v/>
      </c>
      <c r="R17" s="86">
        <f t="shared" si="0"/>
        <v>0</v>
      </c>
      <c r="S17" s="106" t="str">
        <f>IFERROR(VLOOKUP('別紙（積算シート）'!$C$46,'別紙（積算シート）'!$O$10:$S$53,3,0),"")</f>
        <v/>
      </c>
      <c r="T17" s="107" t="str">
        <f>IFERROR(VLOOKUP('別紙（積算シート）'!$C$46,'別紙（積算シート）'!$O$10:$S$53,3,0),"")</f>
        <v/>
      </c>
      <c r="U17" s="107" t="str">
        <f>IFERROR(VLOOKUP('別紙（積算シート）'!$C$46,'別紙（積算シート）'!$O$10:$S$53,3,0),"")</f>
        <v/>
      </c>
      <c r="V17" s="107" t="str">
        <f>IFERROR(VLOOKUP('別紙（積算シート）'!$C$46,'別紙（積算シート）'!$O$10:$S$53,3,0),"")</f>
        <v/>
      </c>
      <c r="W17" s="107" t="str">
        <f>IFERROR(VLOOKUP('別紙（積算シート）'!$C$46,'別紙（積算シート）'!$O$10:$S$53,3,0),"")</f>
        <v/>
      </c>
      <c r="X17" s="107" t="str">
        <f>IFERROR(VLOOKUP('別紙（積算シート）'!$C$46,'別紙（積算シート）'!$O$10:$S$53,3,0),"")</f>
        <v/>
      </c>
      <c r="Y17" s="107" t="str">
        <f>IFERROR(VLOOKUP('別紙（積算シート）'!$C$46,'別紙（積算シート）'!$O$10:$S$53,3,0),"")</f>
        <v/>
      </c>
      <c r="Z17" s="107" t="str">
        <f>IFERROR(VLOOKUP('別紙（積算シート）'!$C$46,'別紙（積算シート）'!$O$10:$S$53,3,0),"")</f>
        <v/>
      </c>
      <c r="AA17" s="107" t="str">
        <f>IFERROR(VLOOKUP('別紙（積算シート）'!$C$46,'別紙（積算シート）'!$O$10:$S$53,3,0),"")</f>
        <v/>
      </c>
      <c r="AB17" s="107" t="str">
        <f>IFERROR(VLOOKUP('別紙（積算シート）'!$C$46,'別紙（積算シート）'!$O$10:$S$53,3,0),"")</f>
        <v/>
      </c>
      <c r="AC17" s="107" t="str">
        <f>IFERROR(VLOOKUP('別紙（積算シート）'!$C$46,'別紙（積算シート）'!$O$10:$S$53,3,0),"")</f>
        <v/>
      </c>
      <c r="AD17" s="107" t="str">
        <f>IFERROR(VLOOKUP('別紙（積算シート）'!$C$46,'別紙（積算シート）'!$O$10:$S$53,3,0),"")</f>
        <v/>
      </c>
      <c r="AE17" s="84">
        <f t="shared" si="1"/>
        <v>0</v>
      </c>
      <c r="AF17" s="106" t="str">
        <f>IFERROR(VLOOKUP('別紙（積算シート）'!$C$46,'別紙（積算シート）'!$O$10:$S$53,4,0),"")</f>
        <v/>
      </c>
      <c r="AG17" s="107" t="str">
        <f>IFERROR(VLOOKUP('別紙（積算シート）'!$C$46,'別紙（積算シート）'!$O$10:$S$53,4,0),"")</f>
        <v/>
      </c>
      <c r="AH17" s="107" t="str">
        <f>IFERROR(VLOOKUP('別紙（積算シート）'!$C$46,'別紙（積算シート）'!$O$10:$S$53,4,0),"")</f>
        <v/>
      </c>
      <c r="AI17" s="107" t="str">
        <f>IFERROR(VLOOKUP('別紙（積算シート）'!$C$46,'別紙（積算シート）'!$O$10:$S$53,4,0),"")</f>
        <v/>
      </c>
      <c r="AJ17" s="107" t="str">
        <f>IFERROR(VLOOKUP('別紙（積算シート）'!$C$46,'別紙（積算シート）'!$O$10:$S$53,4,0),"")</f>
        <v/>
      </c>
      <c r="AK17" s="107" t="str">
        <f>IFERROR(VLOOKUP('別紙（積算シート）'!$C$46,'別紙（積算シート）'!$O$10:$S$53,4,0),"")</f>
        <v/>
      </c>
      <c r="AL17" s="107" t="str">
        <f>IFERROR(VLOOKUP('別紙（積算シート）'!$C$46,'別紙（積算シート）'!$O$10:$S$53,4,0),"")</f>
        <v/>
      </c>
      <c r="AM17" s="107" t="str">
        <f>IFERROR(VLOOKUP('別紙（積算シート）'!$C$46,'別紙（積算シート）'!$O$10:$S$53,4,0),"")</f>
        <v/>
      </c>
      <c r="AN17" s="107" t="str">
        <f>IFERROR(VLOOKUP('別紙（積算シート）'!$C$46,'別紙（積算シート）'!$O$10:$S$53,4,0),"")</f>
        <v/>
      </c>
      <c r="AO17" s="107" t="str">
        <f>IFERROR(VLOOKUP('別紙（積算シート）'!$C$46,'別紙（積算シート）'!$O$10:$S$53,4,0),"")</f>
        <v/>
      </c>
      <c r="AP17" s="107" t="str">
        <f>IFERROR(VLOOKUP('別紙（積算シート）'!$C$46,'別紙（積算シート）'!$O$10:$S$53,4,0),"")</f>
        <v/>
      </c>
      <c r="AQ17" s="107" t="str">
        <f>IFERROR(VLOOKUP('別紙（積算シート）'!$C$46,'別紙（積算シート）'!$O$10:$S$53,4,0),"")</f>
        <v/>
      </c>
      <c r="AR17" s="84">
        <f t="shared" si="2"/>
        <v>0</v>
      </c>
      <c r="AS17" s="106" t="str">
        <f>IFERROR(VLOOKUP('別紙（積算シート）'!$C$46,'別紙（積算シート）'!$O$10:$S$53,5,0),"")</f>
        <v/>
      </c>
      <c r="AT17" s="107" t="str">
        <f>IFERROR(VLOOKUP('別紙（積算シート）'!$C$46,'別紙（積算シート）'!$O$10:$S$53,5,0),"")</f>
        <v/>
      </c>
      <c r="AU17" s="107" t="str">
        <f>IFERROR(VLOOKUP('別紙（積算シート）'!$C$46,'別紙（積算シート）'!$O$10:$S$53,5,0),"")</f>
        <v/>
      </c>
      <c r="AV17" s="107" t="str">
        <f>IFERROR(VLOOKUP('別紙（積算シート）'!$C$46,'別紙（積算シート）'!$O$10:$S$53,5,0),"")</f>
        <v/>
      </c>
      <c r="AW17" s="107" t="str">
        <f>IFERROR(VLOOKUP('別紙（積算シート）'!$C$46,'別紙（積算シート）'!$O$10:$S$53,5,0),"")</f>
        <v/>
      </c>
      <c r="AX17" s="107" t="str">
        <f>IFERROR(VLOOKUP('別紙（積算シート）'!$C$46,'別紙（積算シート）'!$O$10:$S$53,5,0),"")</f>
        <v/>
      </c>
      <c r="AY17" s="107" t="str">
        <f>IFERROR(VLOOKUP('別紙（積算シート）'!$C$46,'別紙（積算シート）'!$O$10:$S$53,5,0),"")</f>
        <v/>
      </c>
      <c r="AZ17" s="107" t="str">
        <f>IFERROR(VLOOKUP('別紙（積算シート）'!$C$46,'別紙（積算シート）'!$O$10:$S$53,5,0),"")</f>
        <v/>
      </c>
      <c r="BA17" s="107" t="str">
        <f>IFERROR(VLOOKUP('別紙（積算シート）'!$C$46,'別紙（積算シート）'!$O$10:$S$53,5,0),"")</f>
        <v/>
      </c>
      <c r="BB17" s="107" t="str">
        <f>IFERROR(VLOOKUP('別紙（積算シート）'!$C$46,'別紙（積算シート）'!$O$10:$S$53,5,0),"")</f>
        <v/>
      </c>
      <c r="BC17" s="107" t="str">
        <f>IFERROR(VLOOKUP('別紙（積算シート）'!$C$46,'別紙（積算シート）'!$O$10:$S$53,5,0),"")</f>
        <v/>
      </c>
      <c r="BD17" s="107" t="str">
        <f>IFERROR(VLOOKUP('別紙（積算シート）'!$C$46,'別紙（積算シート）'!$O$10:$S$53,5,0),"")</f>
        <v/>
      </c>
      <c r="BE17" s="84">
        <f t="shared" si="3"/>
        <v>0</v>
      </c>
    </row>
    <row r="19" spans="2:57" ht="18.75" customHeight="1">
      <c r="B19" s="194" t="s">
        <v>131</v>
      </c>
      <c r="C19" s="194"/>
      <c r="D19" s="194"/>
      <c r="E19" s="97"/>
      <c r="F19" s="97"/>
      <c r="G19" s="97"/>
      <c r="H19" s="97"/>
      <c r="I19" s="97"/>
      <c r="J19" s="97"/>
      <c r="K19" s="97"/>
      <c r="L19" s="97"/>
    </row>
    <row r="20" spans="2:57">
      <c r="B20" s="194"/>
      <c r="C20" s="194"/>
      <c r="D20" s="194"/>
      <c r="E20" s="97"/>
      <c r="F20" s="97"/>
      <c r="G20" s="97"/>
      <c r="H20" s="97"/>
      <c r="I20" s="97"/>
      <c r="J20" s="97"/>
      <c r="K20" s="97"/>
      <c r="L20" s="97"/>
    </row>
    <row r="21" spans="2:57">
      <c r="B21" s="194"/>
      <c r="C21" s="194"/>
      <c r="D21" s="194"/>
    </row>
  </sheetData>
  <sheetProtection algorithmName="SHA-512" hashValue="Ota02xdcxSwoL2XwHv0Nkzsvp/gL4QNn33nqIHjKfZZw05GkmcXf2lNztmCOYjlsMV2yI8WEJVPzRtQHmiv8XA==" saltValue="Cliwqe6hLx9M287WUR6FdQ==" spinCount="100000" sheet="1" selectLockedCells="1"/>
  <mergeCells count="10">
    <mergeCell ref="G1:J2"/>
    <mergeCell ref="D5:D7"/>
    <mergeCell ref="F6:R6"/>
    <mergeCell ref="S6:AE6"/>
    <mergeCell ref="B19:D21"/>
    <mergeCell ref="AF6:AR6"/>
    <mergeCell ref="F5:BE5"/>
    <mergeCell ref="AS6:BE6"/>
    <mergeCell ref="B5:C7"/>
    <mergeCell ref="B3:D4"/>
  </mergeCells>
  <phoneticPr fontId="2"/>
  <conditionalFormatting sqref="F8:Q17">
    <cfRule type="containsText" dxfId="3" priority="7" operator="containsText" text="対象外">
      <formula>NOT(ISERROR(SEARCH("対象外",F8)))</formula>
    </cfRule>
  </conditionalFormatting>
  <conditionalFormatting sqref="S8:AD17">
    <cfRule type="containsText" dxfId="2" priority="5" operator="containsText" text="対象外">
      <formula>NOT(ISERROR(SEARCH("対象外",S8)))</formula>
    </cfRule>
  </conditionalFormatting>
  <conditionalFormatting sqref="AF8:AQ17">
    <cfRule type="containsText" dxfId="1" priority="3" operator="containsText" text="対象外">
      <formula>NOT(ISERROR(SEARCH("対象外",AF8)))</formula>
    </cfRule>
  </conditionalFormatting>
  <conditionalFormatting sqref="AS8:BD17">
    <cfRule type="containsText" dxfId="0" priority="1" operator="containsText" text="対象外">
      <formula>NOT(ISERROR(SEARCH("対象外",AS8)))</formula>
    </cfRule>
  </conditionalFormatting>
  <pageMargins left="0.7" right="0.7" top="0.75" bottom="0.75" header="0.3" footer="0.3"/>
  <pageSetup paperSize="9" scale="22" fitToHeight="0" orientation="landscape" r:id="rId1"/>
  <ignoredErrors>
    <ignoredError sqref="AS8:BD11 AF8:AQ11 S8:AD11 F8:Q11" unlockedFormula="1"/>
    <ignoredError sqref="R8"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7A8C5F1-7CD9-49E3-A370-F712C2792572}">
          <x14:formula1>
            <xm:f>リスト!$C$4:$C$7</xm:f>
          </x14:formula1>
          <xm:sqref>E8:E17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DF924-9970-4165-A722-F62E3EC044FD}">
  <sheetPr>
    <tabColor rgb="FFFFC000"/>
  </sheetPr>
  <dimension ref="A1:D29"/>
  <sheetViews>
    <sheetView showGridLines="0" workbookViewId="0">
      <selection activeCell="I33" sqref="I33"/>
    </sheetView>
  </sheetViews>
  <sheetFormatPr defaultRowHeight="18.75"/>
  <cols>
    <col min="1" max="1" width="14.5" customWidth="1"/>
    <col min="2" max="2" width="32.625" customWidth="1"/>
    <col min="3" max="3" width="10.375" style="1" customWidth="1"/>
    <col min="4" max="4" width="20.5" customWidth="1"/>
  </cols>
  <sheetData>
    <row r="1" spans="1:4" ht="22.5">
      <c r="A1" s="31" t="s">
        <v>56</v>
      </c>
    </row>
    <row r="2" spans="1:4">
      <c r="A2" s="32" t="s">
        <v>57</v>
      </c>
    </row>
    <row r="3" spans="1:4">
      <c r="A3" s="32" t="s">
        <v>58</v>
      </c>
    </row>
    <row r="4" spans="1:4" ht="19.5" thickBot="1">
      <c r="A4" s="32" t="s">
        <v>55</v>
      </c>
    </row>
    <row r="5" spans="1:4" ht="15.6" customHeight="1">
      <c r="A5" s="195" t="s">
        <v>50</v>
      </c>
      <c r="B5" s="195" t="s">
        <v>19</v>
      </c>
      <c r="C5" s="195" t="s">
        <v>95</v>
      </c>
      <c r="D5" s="195" t="s">
        <v>21</v>
      </c>
    </row>
    <row r="6" spans="1:4" ht="15.6" customHeight="1" thickBot="1">
      <c r="A6" s="196"/>
      <c r="B6" s="196"/>
      <c r="C6" s="196"/>
      <c r="D6" s="196"/>
    </row>
    <row r="7" spans="1:4" ht="17.45" customHeight="1" thickBot="1">
      <c r="A7" s="203" t="s">
        <v>53</v>
      </c>
      <c r="B7" s="93" t="s">
        <v>96</v>
      </c>
      <c r="C7" s="206" t="s">
        <v>97</v>
      </c>
      <c r="D7" s="209" t="s">
        <v>98</v>
      </c>
    </row>
    <row r="8" spans="1:4" ht="17.45" customHeight="1" thickBot="1">
      <c r="A8" s="204"/>
      <c r="B8" s="94" t="s">
        <v>99</v>
      </c>
      <c r="C8" s="207"/>
      <c r="D8" s="210"/>
    </row>
    <row r="9" spans="1:4" ht="17.45" customHeight="1" thickBot="1">
      <c r="A9" s="204"/>
      <c r="B9" s="93" t="s">
        <v>100</v>
      </c>
      <c r="C9" s="208"/>
      <c r="D9" s="211"/>
    </row>
    <row r="10" spans="1:4" ht="17.45" customHeight="1">
      <c r="A10" s="204"/>
      <c r="B10" s="90" t="s">
        <v>22</v>
      </c>
      <c r="C10" s="197" t="s">
        <v>101</v>
      </c>
      <c r="D10" s="200" t="s">
        <v>102</v>
      </c>
    </row>
    <row r="11" spans="1:4" ht="17.45" customHeight="1" thickBot="1">
      <c r="A11" s="204"/>
      <c r="B11" s="92" t="s">
        <v>23</v>
      </c>
      <c r="C11" s="199"/>
      <c r="D11" s="202"/>
    </row>
    <row r="12" spans="1:4" ht="17.45" customHeight="1">
      <c r="A12" s="204"/>
      <c r="B12" s="90" t="s">
        <v>51</v>
      </c>
      <c r="C12" s="197" t="s">
        <v>103</v>
      </c>
      <c r="D12" s="200" t="s">
        <v>104</v>
      </c>
    </row>
    <row r="13" spans="1:4" ht="17.45" customHeight="1">
      <c r="A13" s="204"/>
      <c r="B13" s="91" t="s">
        <v>26</v>
      </c>
      <c r="C13" s="198"/>
      <c r="D13" s="201"/>
    </row>
    <row r="14" spans="1:4" ht="17.45" customHeight="1" thickBot="1">
      <c r="A14" s="204"/>
      <c r="B14" s="92" t="s">
        <v>27</v>
      </c>
      <c r="C14" s="199"/>
      <c r="D14" s="202"/>
    </row>
    <row r="15" spans="1:4" ht="17.45" customHeight="1">
      <c r="A15" s="204"/>
      <c r="B15" s="90" t="s">
        <v>105</v>
      </c>
      <c r="C15" s="197" t="s">
        <v>106</v>
      </c>
      <c r="D15" s="203" t="s">
        <v>52</v>
      </c>
    </row>
    <row r="16" spans="1:4" ht="17.45" customHeight="1" thickBot="1">
      <c r="A16" s="204"/>
      <c r="B16" s="92" t="s">
        <v>107</v>
      </c>
      <c r="C16" s="198"/>
      <c r="D16" s="205"/>
    </row>
    <row r="17" spans="1:4" ht="17.45" customHeight="1">
      <c r="A17" s="204"/>
      <c r="B17" s="90" t="s">
        <v>30</v>
      </c>
      <c r="C17" s="198"/>
      <c r="D17" s="203" t="s">
        <v>108</v>
      </c>
    </row>
    <row r="18" spans="1:4" ht="17.45" customHeight="1" thickBot="1">
      <c r="A18" s="204"/>
      <c r="B18" s="92" t="s">
        <v>31</v>
      </c>
      <c r="C18" s="199"/>
      <c r="D18" s="205"/>
    </row>
    <row r="19" spans="1:4" ht="17.45" customHeight="1">
      <c r="A19" s="204"/>
      <c r="B19" s="90" t="s">
        <v>109</v>
      </c>
      <c r="C19" s="197" t="s">
        <v>110</v>
      </c>
      <c r="D19" s="200" t="s">
        <v>39</v>
      </c>
    </row>
    <row r="20" spans="1:4" ht="17.45" customHeight="1">
      <c r="A20" s="204"/>
      <c r="B20" s="91" t="s">
        <v>111</v>
      </c>
      <c r="C20" s="198"/>
      <c r="D20" s="201"/>
    </row>
    <row r="21" spans="1:4" ht="17.45" customHeight="1">
      <c r="A21" s="204"/>
      <c r="B21" s="91" t="s">
        <v>112</v>
      </c>
      <c r="C21" s="198"/>
      <c r="D21" s="201"/>
    </row>
    <row r="22" spans="1:4" ht="17.45" customHeight="1">
      <c r="A22" s="204"/>
      <c r="B22" s="91" t="s">
        <v>113</v>
      </c>
      <c r="C22" s="198"/>
      <c r="D22" s="201"/>
    </row>
    <row r="23" spans="1:4">
      <c r="A23" s="204"/>
      <c r="B23" s="91" t="s">
        <v>114</v>
      </c>
      <c r="C23" s="198"/>
      <c r="D23" s="201"/>
    </row>
    <row r="24" spans="1:4">
      <c r="A24" s="204"/>
      <c r="B24" s="91" t="s">
        <v>37</v>
      </c>
      <c r="C24" s="198"/>
      <c r="D24" s="201"/>
    </row>
    <row r="25" spans="1:4" ht="19.5" thickBot="1">
      <c r="A25" s="204"/>
      <c r="B25" s="92" t="s">
        <v>38</v>
      </c>
      <c r="C25" s="198"/>
      <c r="D25" s="202"/>
    </row>
    <row r="26" spans="1:4" ht="19.5" thickBot="1">
      <c r="A26" s="205"/>
      <c r="B26" s="91" t="s">
        <v>115</v>
      </c>
      <c r="C26" s="199"/>
      <c r="D26" s="91" t="s">
        <v>116</v>
      </c>
    </row>
    <row r="27" spans="1:4" ht="19.5" thickBot="1">
      <c r="A27" s="200" t="s">
        <v>40</v>
      </c>
      <c r="B27" s="90" t="s">
        <v>41</v>
      </c>
      <c r="C27" s="197" t="s">
        <v>110</v>
      </c>
      <c r="D27" s="95" t="s">
        <v>117</v>
      </c>
    </row>
    <row r="28" spans="1:4" ht="30" customHeight="1">
      <c r="A28" s="201"/>
      <c r="B28" s="203" t="s">
        <v>118</v>
      </c>
      <c r="C28" s="198"/>
      <c r="D28" s="203" t="s">
        <v>104</v>
      </c>
    </row>
    <row r="29" spans="1:4" ht="30" customHeight="1" thickBot="1">
      <c r="A29" s="202"/>
      <c r="B29" s="205"/>
      <c r="C29" s="199"/>
      <c r="D29" s="205"/>
    </row>
  </sheetData>
  <sheetProtection sheet="1" objects="1" scenarios="1"/>
  <mergeCells count="20">
    <mergeCell ref="A27:A29"/>
    <mergeCell ref="C27:C29"/>
    <mergeCell ref="B28:B29"/>
    <mergeCell ref="D28:D29"/>
    <mergeCell ref="A5:A6"/>
    <mergeCell ref="B5:B6"/>
    <mergeCell ref="D5:D6"/>
    <mergeCell ref="C5:C6"/>
    <mergeCell ref="C12:C14"/>
    <mergeCell ref="D12:D14"/>
    <mergeCell ref="A7:A26"/>
    <mergeCell ref="C7:C9"/>
    <mergeCell ref="D7:D9"/>
    <mergeCell ref="C10:C11"/>
    <mergeCell ref="D10:D11"/>
    <mergeCell ref="C15:C18"/>
    <mergeCell ref="D15:D16"/>
    <mergeCell ref="D17:D18"/>
    <mergeCell ref="C19:C26"/>
    <mergeCell ref="D19:D2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A169-B4BC-40CF-9DD4-20D2BFFE2543}">
  <dimension ref="C4:C7"/>
  <sheetViews>
    <sheetView workbookViewId="0">
      <selection activeCell="K23" sqref="K23"/>
    </sheetView>
  </sheetViews>
  <sheetFormatPr defaultRowHeight="18.75"/>
  <cols>
    <col min="3" max="3" width="11" bestFit="1" customWidth="1"/>
  </cols>
  <sheetData>
    <row r="4" spans="3:3">
      <c r="C4" s="113" t="s">
        <v>132</v>
      </c>
    </row>
    <row r="5" spans="3:3">
      <c r="C5" s="113" t="s">
        <v>133</v>
      </c>
    </row>
    <row r="6" spans="3:3">
      <c r="C6" s="113" t="s">
        <v>134</v>
      </c>
    </row>
    <row r="7" spans="3:3">
      <c r="C7" s="113" t="s">
        <v>135</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実績報告書</vt:lpstr>
      <vt:lpstr>別紙（積算シート）</vt:lpstr>
      <vt:lpstr>対象経費内訳書（令和７年度）</vt:lpstr>
      <vt:lpstr>対象経費内訳書（令和3年度から令和６年度のいずれか）</vt:lpstr>
      <vt:lpstr>（参考）サービス種別ごと対象経費</vt:lpstr>
      <vt:lpstr>リスト</vt:lpstr>
      <vt:lpstr>'（参考）サービス種別ごと対象経費'!Print_Area</vt:lpstr>
      <vt:lpstr>実績報告書!Print_Area</vt:lpstr>
      <vt:lpstr>'別紙（積算シート）'!Print_Area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stx_kaigoc01</dc:creator>
  <cp:lastPrinted>2026-01-26T04:33:19Z</cp:lastPrinted>
  <dcterms:created xsi:type="dcterms:W3CDTF">2024-03-15T10:39:26Z</dcterms:created>
  <dcterms:modified xsi:type="dcterms:W3CDTF">2026-01-26T04:33:21Z</dcterms:modified>
</cp:coreProperties>
</file>