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2d_国保加入係\01庶務\13市報\ホームページ用\令和８年度\"/>
    </mc:Choice>
  </mc:AlternateContent>
  <xr:revisionPtr revIDLastSave="0" documentId="8_{790AA996-D551-407D-8744-117ADD7AC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保険料算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C13" i="1" l="1"/>
  <c r="F13" i="1" s="1"/>
  <c r="C10" i="1"/>
  <c r="F10" i="1" s="1"/>
  <c r="C11" i="1"/>
  <c r="C12" i="1"/>
  <c r="F12" i="1" s="1"/>
  <c r="F11" i="1"/>
  <c r="E12" i="1" l="1"/>
  <c r="E13" i="1"/>
  <c r="E10" i="1"/>
  <c r="E11" i="1"/>
  <c r="L9" i="1" l="1"/>
  <c r="L5" i="1"/>
  <c r="C6" i="1" s="1"/>
  <c r="L6" i="1"/>
  <c r="L7" i="1"/>
  <c r="L8" i="1"/>
</calcChain>
</file>

<file path=xl/sharedStrings.xml><?xml version="1.0" encoding="utf-8"?>
<sst xmlns="http://schemas.openxmlformats.org/spreadsheetml/2006/main" count="26" uniqueCount="26">
  <si>
    <t>円です。</t>
    <rPh sb="0" eb="1">
      <t>エン</t>
    </rPh>
    <phoneticPr fontId="1"/>
  </si>
  <si>
    <t>あなたの賦課標準額は</t>
    <phoneticPr fontId="1"/>
  </si>
  <si>
    <t>所得割額①
（10円の位切り捨て）</t>
    <rPh sb="0" eb="4">
      <t>ショトクワリガク</t>
    </rPh>
    <rPh sb="9" eb="10">
      <t>エン</t>
    </rPh>
    <rPh sb="11" eb="12">
      <t>クライ</t>
    </rPh>
    <rPh sb="12" eb="13">
      <t>キ</t>
    </rPh>
    <rPh sb="14" eb="15">
      <t>ス</t>
    </rPh>
    <phoneticPr fontId="1"/>
  </si>
  <si>
    <t>均等割額②
（定額）</t>
    <rPh sb="0" eb="4">
      <t>キントウワリガク</t>
    </rPh>
    <rPh sb="7" eb="9">
      <t>テイガク</t>
    </rPh>
    <phoneticPr fontId="1"/>
  </si>
  <si>
    <t>所得割額+均等割額③</t>
    <rPh sb="0" eb="3">
      <t>ショトクワリ</t>
    </rPh>
    <rPh sb="3" eb="4">
      <t>ガク</t>
    </rPh>
    <rPh sb="5" eb="9">
      <t>キントウワリガク</t>
    </rPh>
    <phoneticPr fontId="1"/>
  </si>
  <si>
    <t>限度額超過額④</t>
    <rPh sb="0" eb="3">
      <t>ゲンドガク</t>
    </rPh>
    <rPh sb="3" eb="4">
      <t>コ</t>
    </rPh>
    <rPh sb="4" eb="5">
      <t>カ</t>
    </rPh>
    <phoneticPr fontId="1"/>
  </si>
  <si>
    <t>①＋②</t>
    <phoneticPr fontId="1"/>
  </si>
  <si>
    <t>③－限度額</t>
    <rPh sb="2" eb="5">
      <t>ゲンドガク</t>
    </rPh>
    <phoneticPr fontId="1"/>
  </si>
  <si>
    <t>③－④</t>
    <phoneticPr fontId="1"/>
  </si>
  <si>
    <t>【算出内訳】</t>
    <rPh sb="1" eb="3">
      <t>サンシュツ</t>
    </rPh>
    <rPh sb="3" eb="5">
      <t>ウチワケ</t>
    </rPh>
    <phoneticPr fontId="1"/>
  </si>
  <si>
    <t>円　の見込です。</t>
    <rPh sb="0" eb="1">
      <t>エン</t>
    </rPh>
    <rPh sb="3" eb="5">
      <t>ミコミ</t>
    </rPh>
    <phoneticPr fontId="1"/>
  </si>
  <si>
    <t>4/1時点のご年齢</t>
    <rPh sb="3" eb="5">
      <t>ジテン</t>
    </rPh>
    <rPh sb="7" eb="9">
      <t>ネンレイ</t>
    </rPh>
    <phoneticPr fontId="1"/>
  </si>
  <si>
    <t>前年分の総所得金額等</t>
    <rPh sb="0" eb="3">
      <t>ゼンネンブン</t>
    </rPh>
    <rPh sb="4" eb="10">
      <t>ソウショトクキンガクトウ</t>
    </rPh>
    <phoneticPr fontId="1"/>
  </si>
  <si>
    <t>あなたの年間保険料は　</t>
    <rPh sb="4" eb="9">
      <t>ネンカンホケンリョウ</t>
    </rPh>
    <phoneticPr fontId="1"/>
  </si>
  <si>
    <t>円</t>
    <rPh sb="0" eb="1">
      <t>エン</t>
    </rPh>
    <phoneticPr fontId="1"/>
  </si>
  <si>
    <t>歳</t>
    <rPh sb="0" eb="1">
      <t>サイ</t>
    </rPh>
    <phoneticPr fontId="1"/>
  </si>
  <si>
    <t>色のついた欄に入力してください。</t>
    <rPh sb="0" eb="1">
      <t>イロ</t>
    </rPh>
    <rPh sb="5" eb="6">
      <t>ラン</t>
    </rPh>
    <rPh sb="7" eb="9">
      <t>ニュウリョク</t>
    </rPh>
    <phoneticPr fontId="1"/>
  </si>
  <si>
    <t>※　この表は、一人分の国民健康保険料の年額（４月～翌年３月の12か月分）を計算しています。</t>
    <rPh sb="4" eb="5">
      <t>ヒョウ</t>
    </rPh>
    <rPh sb="7" eb="9">
      <t>ヒトリ</t>
    </rPh>
    <rPh sb="9" eb="10">
      <t>ブン</t>
    </rPh>
    <rPh sb="11" eb="17">
      <t>コクミンケンコウホケン</t>
    </rPh>
    <rPh sb="17" eb="18">
      <t>リョウ</t>
    </rPh>
    <rPh sb="19" eb="21">
      <t>ネンガク</t>
    </rPh>
    <rPh sb="23" eb="24">
      <t>ガツ</t>
    </rPh>
    <rPh sb="25" eb="27">
      <t>ヨクトシ</t>
    </rPh>
    <rPh sb="28" eb="29">
      <t>ガツ</t>
    </rPh>
    <rPh sb="33" eb="34">
      <t>ゲツ</t>
    </rPh>
    <rPh sb="34" eb="35">
      <t>ブン</t>
    </rPh>
    <rPh sb="37" eb="39">
      <t>ケイサン</t>
    </rPh>
    <phoneticPr fontId="1"/>
  </si>
  <si>
    <t>※　各種減免、低所得による軽減や、月割は反映しておりません。</t>
    <rPh sb="2" eb="4">
      <t>カクシュ</t>
    </rPh>
    <rPh sb="4" eb="6">
      <t>ゲンメン</t>
    </rPh>
    <rPh sb="7" eb="8">
      <t>テイ</t>
    </rPh>
    <rPh sb="8" eb="10">
      <t>ショトク</t>
    </rPh>
    <rPh sb="13" eb="15">
      <t>ケイゲン</t>
    </rPh>
    <rPh sb="17" eb="19">
      <t>ツキワリ</t>
    </rPh>
    <rPh sb="20" eb="22">
      <t>ハンエイ</t>
    </rPh>
    <phoneticPr fontId="1"/>
  </si>
  <si>
    <t>※　ご加入状況により保険料は増減しますので、あくまで参考としてご利用ください。</t>
    <rPh sb="3" eb="5">
      <t>カニュウ</t>
    </rPh>
    <rPh sb="5" eb="7">
      <t>ジョウキョウ</t>
    </rPh>
    <rPh sb="10" eb="13">
      <t>ホケンリョウ</t>
    </rPh>
    <rPh sb="14" eb="16">
      <t>ゾウゲン</t>
    </rPh>
    <rPh sb="26" eb="28">
      <t>サンコウ</t>
    </rPh>
    <rPh sb="32" eb="34">
      <t>リヨウ</t>
    </rPh>
    <phoneticPr fontId="1"/>
  </si>
  <si>
    <t>※　詳しい保険料を確認したい場合は、保険年金課国保加入係（TEL　042-460-9822）までお問い合わせください。</t>
    <rPh sb="2" eb="3">
      <t>クワ</t>
    </rPh>
    <rPh sb="5" eb="8">
      <t>ホケンリョウ</t>
    </rPh>
    <rPh sb="9" eb="11">
      <t>カクニン</t>
    </rPh>
    <rPh sb="14" eb="16">
      <t>バアイ</t>
    </rPh>
    <rPh sb="18" eb="23">
      <t>ホケンネンキンカ</t>
    </rPh>
    <rPh sb="23" eb="25">
      <t>コクホ</t>
    </rPh>
    <rPh sb="25" eb="27">
      <t>カニュウ</t>
    </rPh>
    <rPh sb="27" eb="28">
      <t>カカリ</t>
    </rPh>
    <rPh sb="49" eb="50">
      <t>ト</t>
    </rPh>
    <rPh sb="51" eb="52">
      <t>ア</t>
    </rPh>
    <phoneticPr fontId="1"/>
  </si>
  <si>
    <t>医療分（5.63％）　　　限度額67万円</t>
    <rPh sb="0" eb="3">
      <t>イリョウブン</t>
    </rPh>
    <rPh sb="13" eb="16">
      <t>ゲンドガク</t>
    </rPh>
    <rPh sb="18" eb="20">
      <t>マンエン</t>
    </rPh>
    <phoneticPr fontId="1"/>
  </si>
  <si>
    <t>支援金等分（1.81％）　限度額26万円</t>
    <rPh sb="0" eb="5">
      <t>シエンキントウブン</t>
    </rPh>
    <phoneticPr fontId="1"/>
  </si>
  <si>
    <t>介護分（1.72％）　　　限度額17万円
※40歳～64歳の方のみ計上</t>
    <rPh sb="0" eb="3">
      <t>カイゴブン</t>
    </rPh>
    <rPh sb="24" eb="25">
      <t>サイ</t>
    </rPh>
    <rPh sb="28" eb="29">
      <t>サイ</t>
    </rPh>
    <rPh sb="30" eb="31">
      <t>カタ</t>
    </rPh>
    <rPh sb="33" eb="35">
      <t>ケイジョウ</t>
    </rPh>
    <phoneticPr fontId="1"/>
  </si>
  <si>
    <t>総所得金額等－基礎控除（住民税）</t>
    <rPh sb="0" eb="6">
      <t>ソウショトクキンガクトウ</t>
    </rPh>
    <rPh sb="7" eb="11">
      <t>キソコウジョ</t>
    </rPh>
    <rPh sb="12" eb="15">
      <t>ジュウミンゼイ</t>
    </rPh>
    <phoneticPr fontId="1"/>
  </si>
  <si>
    <t>子ども分（0.30％）　　　限度額３万円</t>
    <rPh sb="0" eb="1">
      <t>コ</t>
    </rPh>
    <rPh sb="3" eb="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</si>
</sst>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rgb="FF00B0F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 val="double"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176" fontId="5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176" fontId="5" fillId="0" borderId="0" xfId="0" applyNumberFormat="1" applyFont="1" applyFill="1" applyAlignment="1" applyProtection="1">
      <alignment horizontal="right" vertical="center"/>
    </xf>
    <xf numFmtId="176" fontId="6" fillId="0" borderId="0" xfId="0" applyNumberFormat="1" applyFont="1" applyAlignment="1" applyProtection="1">
      <alignment horizontal="center" vertical="center"/>
    </xf>
    <xf numFmtId="38" fontId="3" fillId="0" borderId="0" xfId="0" applyNumberFormat="1" applyFont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3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8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38" fontId="3" fillId="0" borderId="2" xfId="1" applyFont="1" applyBorder="1" applyAlignment="1" applyProtection="1">
      <alignment horizontal="center" vertical="center" shrinkToFit="1"/>
    </xf>
    <xf numFmtId="38" fontId="3" fillId="0" borderId="2" xfId="0" applyNumberFormat="1" applyFont="1" applyBorder="1" applyAlignment="1" applyProtection="1">
      <alignment horizontal="center" vertical="center" shrinkToFit="1"/>
    </xf>
    <xf numFmtId="38" fontId="6" fillId="0" borderId="0" xfId="1" applyFont="1" applyAlignment="1" applyProtection="1">
      <alignment horizontal="center" vertical="center" shrinkToFit="1"/>
    </xf>
    <xf numFmtId="176" fontId="3" fillId="0" borderId="0" xfId="0" applyNumberFormat="1" applyFont="1" applyFill="1" applyBorder="1" applyAlignment="1" applyProtection="1">
      <alignment horizontal="right" vertical="top"/>
    </xf>
    <xf numFmtId="176" fontId="3" fillId="0" borderId="0" xfId="0" applyNumberFormat="1" applyFont="1" applyFill="1" applyAlignment="1" applyProtection="1">
      <alignment horizontal="right" vertical="top"/>
    </xf>
    <xf numFmtId="38" fontId="6" fillId="2" borderId="3" xfId="1" applyFont="1" applyFill="1" applyBorder="1" applyAlignment="1" applyProtection="1">
      <alignment horizontal="center" vertical="center" shrinkToFit="1"/>
      <protection locked="0"/>
    </xf>
    <xf numFmtId="38" fontId="4" fillId="3" borderId="1" xfId="1" applyFont="1" applyFill="1" applyBorder="1" applyAlignment="1" applyProtection="1">
      <alignment horizontal="center" vertical="center" shrinkToFit="1"/>
    </xf>
    <xf numFmtId="0" fontId="9" fillId="0" borderId="0" xfId="0" applyFont="1" applyProtection="1">
      <alignment vertical="center"/>
    </xf>
    <xf numFmtId="0" fontId="3" fillId="0" borderId="0" xfId="0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showGridLines="0" tabSelected="1" view="pageLayout" zoomScale="85" zoomScaleNormal="100" zoomScalePageLayoutView="85" workbookViewId="0">
      <selection activeCell="B3" sqref="B3:C3"/>
    </sheetView>
  </sheetViews>
  <sheetFormatPr defaultColWidth="2.125" defaultRowHeight="12" customHeight="1" x14ac:dyDescent="0.4"/>
  <cols>
    <col min="1" max="1" width="2.75" style="1" customWidth="1"/>
    <col min="2" max="2" width="33.25" style="1" customWidth="1"/>
    <col min="3" max="6" width="22.875" style="1" customWidth="1"/>
    <col min="7" max="7" width="3.125" style="1" customWidth="1"/>
    <col min="8" max="8" width="2.125" style="1"/>
    <col min="9" max="9" width="9.875" style="1" hidden="1" customWidth="1"/>
    <col min="10" max="10" width="8" style="1" hidden="1" customWidth="1"/>
    <col min="11" max="12" width="10.25" style="1" hidden="1" customWidth="1"/>
    <col min="13" max="16384" width="2.125" style="1"/>
  </cols>
  <sheetData>
    <row r="1" spans="1:12" ht="42.75" customHeight="1" x14ac:dyDescent="0.4">
      <c r="B1" s="27" t="s">
        <v>16</v>
      </c>
    </row>
    <row r="2" spans="1:12" ht="28.5" customHeight="1" thickBot="1" x14ac:dyDescent="0.45">
      <c r="B2" s="2" t="s">
        <v>12</v>
      </c>
      <c r="C2" s="3" t="s">
        <v>11</v>
      </c>
      <c r="E2" s="4" t="s">
        <v>24</v>
      </c>
    </row>
    <row r="3" spans="1:12" ht="30.75" customHeight="1" thickTop="1" thickBot="1" x14ac:dyDescent="0.45">
      <c r="A3" s="15"/>
      <c r="B3" s="25"/>
      <c r="C3" s="19"/>
      <c r="D3" s="5" t="s">
        <v>1</v>
      </c>
      <c r="E3" s="22" t="str">
        <f>IF(ISNUMBER(B3),IF(B3&lt;=430000,0,B3-VLOOKUP(B3,I:J,2,1)),"")</f>
        <v/>
      </c>
      <c r="F3" s="1" t="s">
        <v>0</v>
      </c>
    </row>
    <row r="4" spans="1:12" ht="30.75" customHeight="1" thickTop="1" x14ac:dyDescent="0.4">
      <c r="A4" s="15"/>
      <c r="B4" s="23" t="s">
        <v>14</v>
      </c>
      <c r="C4" s="24" t="s">
        <v>15</v>
      </c>
      <c r="D4" s="6"/>
    </row>
    <row r="5" spans="1:12" ht="19.5" thickBot="1" x14ac:dyDescent="0.45">
      <c r="A5" s="15"/>
      <c r="C5" s="4" t="s">
        <v>8</v>
      </c>
      <c r="K5" s="1">
        <v>0</v>
      </c>
      <c r="L5" s="7">
        <f>SUM(E10:E11,E13)-SUM(F10:F11,F13)</f>
        <v>0</v>
      </c>
    </row>
    <row r="6" spans="1:12" ht="30.75" customHeight="1" thickBot="1" x14ac:dyDescent="0.45">
      <c r="A6" s="16"/>
      <c r="B6" s="9" t="s">
        <v>13</v>
      </c>
      <c r="C6" s="26" t="str">
        <f>IF(ISNUMBER(C3),VLOOKUP(C3,K:L,2,1),"")</f>
        <v/>
      </c>
      <c r="D6" s="1" t="s">
        <v>10</v>
      </c>
      <c r="I6" s="1">
        <v>430000</v>
      </c>
      <c r="J6" s="1">
        <v>430000</v>
      </c>
      <c r="K6" s="1">
        <v>39</v>
      </c>
      <c r="L6" s="7">
        <f>SUM(E10:E11,E13)-SUM(F10:F11,F13)</f>
        <v>0</v>
      </c>
    </row>
    <row r="7" spans="1:12" ht="30.75" customHeight="1" x14ac:dyDescent="0.4">
      <c r="A7" s="16"/>
      <c r="B7" s="9"/>
      <c r="I7" s="1">
        <v>24000000</v>
      </c>
      <c r="J7" s="1">
        <v>430000</v>
      </c>
      <c r="K7" s="1">
        <v>40</v>
      </c>
      <c r="L7" s="7">
        <f>SUM(E10:E13)-SUM(F10:F13)</f>
        <v>0</v>
      </c>
    </row>
    <row r="8" spans="1:12" ht="30.75" customHeight="1" x14ac:dyDescent="0.4">
      <c r="A8" s="16"/>
      <c r="B8" s="8" t="s">
        <v>9</v>
      </c>
      <c r="C8" s="8"/>
      <c r="E8" s="4" t="s">
        <v>6</v>
      </c>
      <c r="F8" s="4" t="s">
        <v>7</v>
      </c>
      <c r="I8" s="1">
        <v>24000001</v>
      </c>
      <c r="J8" s="1">
        <v>290000</v>
      </c>
      <c r="K8" s="1">
        <v>64</v>
      </c>
      <c r="L8" s="7">
        <f>SUM(E10:E13)-SUM(F10:F13)</f>
        <v>0</v>
      </c>
    </row>
    <row r="9" spans="1:12" ht="30.75" customHeight="1" x14ac:dyDescent="0.4">
      <c r="A9" s="16"/>
      <c r="B9" s="10"/>
      <c r="C9" s="11" t="s">
        <v>2</v>
      </c>
      <c r="D9" s="11" t="s">
        <v>3</v>
      </c>
      <c r="E9" s="12" t="s">
        <v>4</v>
      </c>
      <c r="F9" s="11" t="s">
        <v>5</v>
      </c>
      <c r="I9" s="1">
        <v>24500000</v>
      </c>
      <c r="J9" s="1">
        <v>290000</v>
      </c>
      <c r="K9" s="1">
        <v>65</v>
      </c>
      <c r="L9" s="7">
        <f>SUM(E10:E11,E13)-SUM(F10:F11,F13)</f>
        <v>0</v>
      </c>
    </row>
    <row r="10" spans="1:12" ht="39.75" customHeight="1" x14ac:dyDescent="0.4">
      <c r="A10" s="15"/>
      <c r="B10" s="10" t="s">
        <v>21</v>
      </c>
      <c r="C10" s="20" t="str">
        <f>IFERROR(ROUNDDOWN(E3*0.0563,-2),"")</f>
        <v/>
      </c>
      <c r="D10" s="20">
        <v>33100</v>
      </c>
      <c r="E10" s="21" t="str">
        <f>IFERROR(C10+D10,"")</f>
        <v/>
      </c>
      <c r="F10" s="20" t="str">
        <f>IFERROR(IF(C10+D10&gt;670000,C10+D10-670000,0),"")</f>
        <v/>
      </c>
      <c r="I10" s="1">
        <v>24500001</v>
      </c>
      <c r="J10" s="1">
        <v>150000</v>
      </c>
    </row>
    <row r="11" spans="1:12" ht="39.75" customHeight="1" x14ac:dyDescent="0.4">
      <c r="A11" s="17"/>
      <c r="B11" s="10" t="s">
        <v>22</v>
      </c>
      <c r="C11" s="20" t="str">
        <f>IFERROR(ROUNDDOWN(E3*0.0181,-2),"")</f>
        <v/>
      </c>
      <c r="D11" s="20">
        <v>7600</v>
      </c>
      <c r="E11" s="21" t="str">
        <f>IFERROR(C11+D11,"")</f>
        <v/>
      </c>
      <c r="F11" s="20" t="str">
        <f>IFERROR(IF(C11+D11&gt;260000,C11+D11-260000,0),"")</f>
        <v/>
      </c>
      <c r="I11" s="1">
        <v>25000000</v>
      </c>
      <c r="J11" s="1">
        <v>150000</v>
      </c>
    </row>
    <row r="12" spans="1:12" ht="39.75" customHeight="1" x14ac:dyDescent="0.4">
      <c r="A12" s="18"/>
      <c r="B12" s="13" t="s">
        <v>23</v>
      </c>
      <c r="C12" s="20" t="str">
        <f>IFERROR(ROUNDDOWN(E3*0.0172,-2),"")</f>
        <v/>
      </c>
      <c r="D12" s="20">
        <v>14600</v>
      </c>
      <c r="E12" s="21" t="str">
        <f>IFERROR(C12+D12,"")</f>
        <v/>
      </c>
      <c r="F12" s="20" t="str">
        <f>IFERROR(IF(C12+D12&gt;170000,C12+D12-170000,0),"")</f>
        <v/>
      </c>
      <c r="I12" s="1">
        <v>25000001</v>
      </c>
      <c r="J12" s="1">
        <v>0</v>
      </c>
    </row>
    <row r="13" spans="1:12" ht="33.75" customHeight="1" x14ac:dyDescent="0.4">
      <c r="B13" s="13" t="s">
        <v>25</v>
      </c>
      <c r="C13" s="20" t="str">
        <f>IFERROR(ROUNDDOWN(E3*0.003,-2),"")</f>
        <v/>
      </c>
      <c r="D13" s="20">
        <v>1900</v>
      </c>
      <c r="E13" s="21" t="str">
        <f>IFERROR(C13+D13,"")</f>
        <v/>
      </c>
      <c r="F13" s="20" t="str">
        <f>IFERROR(IF(C13+D13&gt;30000,C13+D13-30000,0),"")</f>
        <v/>
      </c>
    </row>
    <row r="14" spans="1:12" ht="42" customHeight="1" x14ac:dyDescent="0.4"/>
    <row r="15" spans="1:12" ht="17.25" customHeight="1" x14ac:dyDescent="0.4">
      <c r="B15" s="28" t="s">
        <v>17</v>
      </c>
    </row>
    <row r="16" spans="1:12" ht="17.25" customHeight="1" x14ac:dyDescent="0.4">
      <c r="B16" s="28" t="s">
        <v>18</v>
      </c>
    </row>
    <row r="17" spans="1:10" ht="17.25" customHeight="1" x14ac:dyDescent="0.4">
      <c r="B17" s="28" t="s">
        <v>19</v>
      </c>
    </row>
    <row r="18" spans="1:10" ht="17.25" customHeight="1" x14ac:dyDescent="0.4">
      <c r="B18" s="28" t="s">
        <v>20</v>
      </c>
    </row>
    <row r="19" spans="1:10" ht="12.75" customHeight="1" x14ac:dyDescent="0.4">
      <c r="I19" s="14"/>
      <c r="J19" s="14"/>
    </row>
    <row r="20" spans="1:10" ht="12.75" customHeight="1" x14ac:dyDescent="0.4">
      <c r="D20" s="14"/>
      <c r="E20" s="14"/>
      <c r="F20" s="14"/>
    </row>
    <row r="21" spans="1:10" s="14" customFormat="1" ht="12.75" customHeight="1" x14ac:dyDescent="0.4">
      <c r="A21" s="1"/>
      <c r="B21" s="1"/>
      <c r="C21" s="1"/>
      <c r="D21" s="1"/>
      <c r="E21" s="1"/>
      <c r="F21" s="1"/>
      <c r="I21" s="1"/>
      <c r="J21" s="1"/>
    </row>
    <row r="22" spans="1:10" ht="12.75" customHeight="1" x14ac:dyDescent="0.4"/>
    <row r="23" spans="1:10" ht="12.75" customHeight="1" x14ac:dyDescent="0.4"/>
    <row r="24" spans="1:10" ht="12.75" customHeight="1" x14ac:dyDescent="0.4"/>
    <row r="25" spans="1:10" ht="12.75" customHeight="1" x14ac:dyDescent="0.4"/>
    <row r="26" spans="1:10" ht="12.75" customHeight="1" x14ac:dyDescent="0.4">
      <c r="I26" s="14"/>
      <c r="J26" s="14"/>
    </row>
    <row r="27" spans="1:10" ht="12.75" customHeight="1" x14ac:dyDescent="0.4">
      <c r="D27" s="14"/>
      <c r="E27" s="14"/>
      <c r="F27" s="14"/>
    </row>
    <row r="28" spans="1:10" s="14" customFormat="1" ht="12.75" customHeight="1" x14ac:dyDescent="0.4">
      <c r="A28" s="1"/>
      <c r="B28" s="1"/>
      <c r="C28" s="1"/>
      <c r="D28" s="1"/>
      <c r="E28" s="1"/>
      <c r="F28" s="1"/>
      <c r="I28" s="1"/>
      <c r="J28" s="1"/>
    </row>
    <row r="29" spans="1:10" ht="12.75" customHeight="1" x14ac:dyDescent="0.4"/>
    <row r="30" spans="1:10" ht="12.75" customHeight="1" x14ac:dyDescent="0.4"/>
  </sheetData>
  <sheetProtection algorithmName="SHA-512" hashValue="ZIzv8bnabLeAL+MopKUR8vGxQ9JrnlAuvYaAKTHvlrf2XXHoZImWMfUj+m+6RYDwwvsh21swt+qD/lGVMQOlEQ==" saltValue="3yAYNo2BhIV8EB/fzRkSjw==" spinCount="100000" sheet="1" selectLockedCells="1"/>
  <phoneticPr fontId="1"/>
  <printOptions horizontalCentered="1" vertic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保険料算出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佐藤　祥</cp:lastModifiedBy>
  <dcterms:created xsi:type="dcterms:W3CDTF">2020-04-21T02:18:27Z</dcterms:created>
  <dcterms:modified xsi:type="dcterms:W3CDTF">2026-03-17T03:02:19Z</dcterms:modified>
</cp:coreProperties>
</file>